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zurnws.sharepoint.com/teams/GlobalSupplyQuality/DOCUMEMNT CONTROL/"/>
    </mc:Choice>
  </mc:AlternateContent>
  <xr:revisionPtr revIDLastSave="0" documentId="8_{3846CC9B-EFFD-425B-98CE-5EFBBD6117FB}" xr6:coauthVersionLast="47" xr6:coauthVersionMax="47" xr10:uidLastSave="{00000000-0000-0000-0000-000000000000}"/>
  <bookViews>
    <workbookView xWindow="-120" yWindow="-120" windowWidth="29040" windowHeight="15720" xr2:uid="{770EEC7A-4190-41B3-A1CE-AA3FF67FB973}"/>
  </bookViews>
  <sheets>
    <sheet name="Cover Sheet" sheetId="1" r:id="rId1"/>
    <sheet name="PSW" sheetId="9" r:id="rId2"/>
    <sheet name="Flow Chart" sheetId="4" r:id="rId3"/>
    <sheet name="PFMEA" sheetId="5" r:id="rId4"/>
    <sheet name="PFMEA Scoring" sheetId="18" r:id="rId5"/>
    <sheet name="Control Plan" sheetId="6" r:id="rId6"/>
    <sheet name="Dimensional Analysis" sheetId="7" r:id="rId7"/>
    <sheet name="Material Certification" sheetId="8" r:id="rId8"/>
    <sheet name="Performance Testing" sheetId="11" r:id="rId9"/>
    <sheet name="Appearance" sheetId="12" r:id="rId10"/>
    <sheet name="Cpk" sheetId="14" r:id="rId11"/>
    <sheet name="Tooling" sheetId="15" r:id="rId12"/>
    <sheet name="Packaging" sheetId="16" r:id="rId13"/>
    <sheet name="GR&amp;R" sheetId="17" r:id="rId14"/>
    <sheet name="Sheet1" sheetId="19" r:id="rId15"/>
  </sheets>
  <externalReferences>
    <externalReference r:id="rId16"/>
    <externalReference r:id="rId17"/>
    <externalReference r:id="rId18"/>
  </externalReferences>
  <definedNames>
    <definedName name="Choice">#REF!</definedName>
    <definedName name="conf_level">[1]T14030!$F$17</definedName>
    <definedName name="Confidence_Level" localSheetId="4">#REF!</definedName>
    <definedName name="Confidence_Level">#REF!</definedName>
    <definedName name="Cpk_LCLX">#REF!:OFFSET(#REF!,COUNTA(#REF!)-1,0)</definedName>
    <definedName name="Cpk_Mean">#REF!:OFFSET(#REF!,COUNTA(#REF!)-1,0)</definedName>
    <definedName name="Cpk_NumDataPoints">#REF!:OFFSET(#REF!,COUNTA(#REF!)-1,0)</definedName>
    <definedName name="Cpk_RangeAverage">#REF!:OFFSET(#REF!,COUNTA(#REF!)-1,0)</definedName>
    <definedName name="Cpk_TestValue">#REF!:OFFSET(#REF!,COUNTA(#REF!)-1,0)</definedName>
    <definedName name="Cpk_UCLR">#REF!:OFFSET(#REF!,COUNTA(#REF!)-1,0)</definedName>
    <definedName name="Cpk_UCLX">#REF!:OFFSET(#REF!,COUNTA(#REF!)-1,0)</definedName>
    <definedName name="Cpk_XmR">#REF!:OFFSET(#REF!,COUNTA(#REF!)-1,0)</definedName>
    <definedName name="Critical">#REF!</definedName>
    <definedName name="Data">[1]T14030!$C$7</definedName>
    <definedName name="DefaultUnits">#REF!</definedName>
    <definedName name="df">[1]T14030!$F$21</definedName>
    <definedName name="DimensionType">#REF!</definedName>
    <definedName name="Estimate">'[2]Estimate Standard Deviation'!$B$2</definedName>
    <definedName name="Friedman1">OFFSET([3]Friedman!$K$16,0,0,COUNT([3]Friedman!$K$1:$K$65536))</definedName>
    <definedName name="Friedman10">OFFSET([3]Friedman!$T$16,0,0,COUNT([3]Friedman!$T$1:$T$65536))</definedName>
    <definedName name="Friedman2">OFFSET([3]Friedman!$L$16,0,0,COUNT([3]Friedman!$L$1:$L$65536))</definedName>
    <definedName name="Friedman3">OFFSET([3]Friedman!$M$16,0,0,COUNT([3]Friedman!$M$1:$M$65536))</definedName>
    <definedName name="Friedman4">OFFSET([3]Friedman!$N$16,0,0,COUNT([3]Friedman!$N$1:$N$65536))</definedName>
    <definedName name="Friedman5">OFFSET([3]Friedman!$O$16,0,0,COUNT([3]Friedman!$O$1:$O$65536))</definedName>
    <definedName name="Friedman6">OFFSET([3]Friedman!$P$16,0,0,COUNT([3]Friedman!$P$1:$P$65536))</definedName>
    <definedName name="Friedman7">OFFSET([3]Friedman!$Q$16,0,0,COUNT([3]Friedman!$Q$1:$Q$65536))</definedName>
    <definedName name="Friedman8">OFFSET([3]Friedman!$R$16,0,0,COUNT([3]Friedman!$R$1:$R$65536))</definedName>
    <definedName name="Friedman9">OFFSET([3]Friedman!$S$16,0,0,COUNT([3]Friedman!$S$1:$S$65536))</definedName>
    <definedName name="FriedmanNonBlank1">OFFSET([3]Friedman!$K$16,0,0,COUNTA([3]Friedman!$K$1:$K$65536)-1)</definedName>
    <definedName name="FriedmanNonBlank10">OFFSET([3]Friedman!$T$16,0,0,COUNTA([3]Friedman!$T$1:$T$65536)-1)</definedName>
    <definedName name="FriedmanNonBlank2">OFFSET([3]Friedman!$L$16,0,0,COUNTA([3]Friedman!$L$1:$L$65536)-1)</definedName>
    <definedName name="FriedmanNonBlank3">OFFSET([3]Friedman!$M$16,0,0,COUNTA([3]Friedman!$M$1:$M$65536)-2)</definedName>
    <definedName name="FriedmanNonBlank4">OFFSET([3]Friedman!$N$16,0,0,COUNTA([3]Friedman!$N$1:$N$65536)-1)</definedName>
    <definedName name="FriedmanNonBlank5">OFFSET([3]Friedman!$O$16,0,0,COUNTA([3]Friedman!$O$1:$O$65536)-2)</definedName>
    <definedName name="FriedmanNonBlank6">OFFSET([3]Friedman!$P$16,0,0,COUNTA([3]Friedman!$P$1:$P$65536)-1)</definedName>
    <definedName name="FriedmanNonBlank7">OFFSET([3]Friedman!$Q$16,0,0,COUNTA([3]Friedman!$Q$1:$Q$65536)-1)</definedName>
    <definedName name="FriedmanNonBlank8">OFFSET([3]Friedman!$R$16,0,0,COUNTA([3]Friedman!$R$1:$R$65536)-1)</definedName>
    <definedName name="FriedmanNonBlank9">OFFSET([3]Friedman!$S$16,0,0,COUNTA([3]Friedman!$S$1:$S$65536)-1)</definedName>
    <definedName name="Home" localSheetId="4">#REF!</definedName>
    <definedName name="Home">#REF!</definedName>
    <definedName name="HoMean">[1]T14030!$F$16</definedName>
    <definedName name="KruskalWallis1">OFFSET([3]KruskalWallis!$K$16,0,0,COUNT([3]KruskalWallis!$K$1:$K$65536))</definedName>
    <definedName name="KruskalWallis10">OFFSET([3]KruskalWallis!$T$16,0,0,COUNT([3]KruskalWallis!$T$1:$T$65536))</definedName>
    <definedName name="KruskalWallis2">OFFSET([3]KruskalWallis!$L$16,0,0,COUNT([3]KruskalWallis!$L$1:$L$65536))</definedName>
    <definedName name="KruskalWallis3">OFFSET([3]KruskalWallis!$M$16,0,0,COUNT([3]KruskalWallis!$M$1:$M$65536))</definedName>
    <definedName name="KruskalWallis4">OFFSET([3]KruskalWallis!$N$16,0,0,COUNT([3]KruskalWallis!$N$1:$N$65536))</definedName>
    <definedName name="KruskalWallis5">OFFSET([3]KruskalWallis!$O$16,0,0,COUNT([3]KruskalWallis!$O$1:$O$65536))</definedName>
    <definedName name="KruskalWallis6">OFFSET([3]KruskalWallis!$P$16,0,0,COUNT([3]KruskalWallis!$P$1:$P$65536))</definedName>
    <definedName name="KruskalWallis7">OFFSET([3]KruskalWallis!$Q$16,0,0,COUNT([3]KruskalWallis!$Q$1:$Q$65536))</definedName>
    <definedName name="KruskalWallis8">OFFSET([3]KruskalWallis!$R$16,0,0,COUNT([3]KruskalWallis!$R$1:$R$65536))</definedName>
    <definedName name="KruskalWallis9">OFFSET([3]KruskalWallis!$S$16,0,0,COUNT([3]KruskalWallis!$S$1:$S$65536))</definedName>
    <definedName name="KruskalWallisNonBlank1">OFFSET([3]KruskalWallis!$K$16,0,0,COUNTA([3]KruskalWallis!$K$1:$K$65536)-1)</definedName>
    <definedName name="KruskalWallisNonBlank10">OFFSET([3]KruskalWallis!$T$16,0,0,COUNTA([3]KruskalWallis!$T$1:$T$65536)-1)</definedName>
    <definedName name="KruskalWallisNonBlank2">OFFSET([3]KruskalWallis!$L$16,0,0,COUNTA([3]KruskalWallis!$L$1:$L$65536)-1)</definedName>
    <definedName name="KruskalWallisNonBlank3">OFFSET([3]KruskalWallis!$M$16,0,0,COUNTA([3]KruskalWallis!$M$1:$M$65536)-2)</definedName>
    <definedName name="KruskalWallisNonBlank4">OFFSET([3]KruskalWallis!$N$16,0,0,COUNTA([3]KruskalWallis!$N$1:$N$65536)-1)</definedName>
    <definedName name="KruskalWallisNonBlank5">OFFSET([3]KruskalWallis!$O$16,0,0,COUNTA([3]KruskalWallis!$O$1:$O$65536)-2)</definedName>
    <definedName name="KruskalWallisNonBlank6">OFFSET([3]KruskalWallis!$P$16,0,0,COUNTA([3]KruskalWallis!$P$1:$P$65536)-1)</definedName>
    <definedName name="KruskalWallisNonBlank7">OFFSET([3]KruskalWallis!$Q$16,0,0,COUNTA([3]KruskalWallis!$Q$1:$Q$65536)-1)</definedName>
    <definedName name="KruskalWallisNonBlank8">OFFSET([3]KruskalWallis!$R$16,0,0,COUNTA([3]KruskalWallis!$R$1:$R$65536)-1)</definedName>
    <definedName name="KruskalWallisNonBlank9">OFFSET([3]KruskalWallis!$S$16,0,0,COUNTA([3]KruskalWallis!$S$1:$S$65536)-1)</definedName>
    <definedName name="LCLr" localSheetId="4">OFFSET(#REF!,0,0,,COUNT(#REF!))</definedName>
    <definedName name="LCLr">OFFSET(#REF!,0,0,,COUNT(#REF!))</definedName>
    <definedName name="LCLx">OFFSET(#REF!,0,0,,COUNT(#REF!))</definedName>
    <definedName name="LSL">OFFSET('[2]Behind the scenes'!$E$89,'[2]Behind the scenes'!$L$88,0,'[2]Behind the scenes'!$L$90)</definedName>
    <definedName name="MannWhitney1">OFFSET([3]MannWhitney!$K$16,0,0,COUNT([3]MannWhitney!$K$1:$K$65536))</definedName>
    <definedName name="MannWhitney2">OFFSET([3]MannWhitney!$L$16,0,0,COUNT([3]MannWhitney!$L$1:$L$65536))</definedName>
    <definedName name="MannWhitneyNonBlank1">OFFSET([3]MannWhitney!$K$16,0,0,COUNTA([3]MannWhitney!$K$1:$K$65536)-1)</definedName>
    <definedName name="MannWhitneyNonBlank2">OFFSET([3]MannWhitney!$L$16,0,0,COUNTA([3]MannWhitney!$L$1:$L$65536)-1)</definedName>
    <definedName name="Mean">[1]T14030!#REF!</definedName>
    <definedName name="MeasurementMethod">#REF!</definedName>
    <definedName name="n">[1]T14030!#REF!</definedName>
    <definedName name="Normal">OFFSET('[2]Behind the scenes'!$B$89,'[2]Behind the scenes'!$L$88,0,'[2]Behind the scenes'!$L$90)</definedName>
    <definedName name="OneSampSignData">OFFSET([3]OneSampleSignTest!$K$16,0,0,COUNT([3]OneSampleSignTest!$K$1:$K$65536))</definedName>
    <definedName name="OneSampSignDataNonBlank">OFFSET([3]OneSampleSignTest!$K$16,0,0,COUNTA([3]OneSampleSignTest!$K$1:$K$65536)-1)</definedName>
    <definedName name="OneSampWilcoxon">OFFSET([3]OneSampleWilcoxon!$K$16,0,0,COUNT([3]OneSampleWilcoxon!$K$1:$K$65536))</definedName>
    <definedName name="OneSampWilcoxonNonBlank">OFFSET([3]OneSampleWilcoxon!$K$16,0,0,COUNTA([3]OneSampleWilcoxon!$K$1:$K$65536)-1)</definedName>
    <definedName name="PairedSignData1">OFFSET([3]PairedSamplesSignTest!$K$16,0,0,COUNT([3]PairedSamplesSignTest!$K$1:$K$65536))</definedName>
    <definedName name="PairedSignData2">OFFSET([3]PairedSamplesSignTest!$L$16,0,0,COUNT([3]PairedSamplesSignTest!$L$1:$L$65536))</definedName>
    <definedName name="PairedSignDataNonBlank1">OFFSET([3]PairedSamplesSignTest!$K$16,0,0,COUNTA([3]PairedSamplesSignTest!$K$1:$K$65536)-1)</definedName>
    <definedName name="PairedSignDataNonBlank2">OFFSET([3]PairedSamplesSignTest!$L$16,0,0,COUNTA([3]PairedSamplesSignTest!$L$1:$L$65536)-1)</definedName>
    <definedName name="PairedWilcoxon1">OFFSET([3]PairedSamplesWilcoxon!$K$16,0,0,COUNT([3]PairedSamplesWilcoxon!$K$1:$K$65536))</definedName>
    <definedName name="PairedWilcoxon2">OFFSET([3]PairedSamplesWilcoxon!$L$16,0,0,COUNT([3]PairedSamplesWilcoxon!$L$1:$L$65536))</definedName>
    <definedName name="PairedWilcoxonNonBlank1">OFFSET([3]PairedSamplesWilcoxon!$K$16,0,0,COUNTA([3]PairedSamplesWilcoxon!$K$1:$K$65536)-1)</definedName>
    <definedName name="PairedWilcoxonNonBlank2">OFFSET([3]PairedSamplesWilcoxon!$L$16,0,0,COUNTA([3]PairedSamplesWilcoxon!$L$1:$L$65536)-1)</definedName>
    <definedName name="_xlnm.Print_Area" localSheetId="4">'PFMEA Scoring'!$A$2:$AE$12</definedName>
    <definedName name="Range" localSheetId="4">OFFSET(#REF!,0,0,,COUNT(#REF!))</definedName>
    <definedName name="Range">OFFSET(#REF!,0,0,,COUNT(#REF!))</definedName>
    <definedName name="Rbar">OFFSET(#REF!,0,0,,COUNT(#REF!))</definedName>
    <definedName name="RPNlimit" localSheetId="4">#REF!</definedName>
    <definedName name="RPNlimit">#REF!</definedName>
    <definedName name="Sigma">OFFSET('[2]Behind the scenes'!$H$89,'[2]Behind the scenes'!$L$88,0,'[2]Behind the scenes'!$L$90)</definedName>
    <definedName name="stddev">[1]T14030!#REF!</definedName>
    <definedName name="stderror">[1]T14030!$F$20</definedName>
    <definedName name="UCLr" localSheetId="4">OFFSET(#REF!,0,0,,COUNT(#REF!))</definedName>
    <definedName name="UCLr">OFFSET(#REF!,0,0,,COUNT(#REF!))</definedName>
    <definedName name="UCLx">OFFSET(#REF!,0,0,,COUNT(#REF!))</definedName>
    <definedName name="UnitChoices">#REF!</definedName>
    <definedName name="Units">#REF!</definedName>
    <definedName name="USL">OFFSET('[2]Behind the scenes'!$F$89,'[2]Behind the scenes'!$L$88,0,'[2]Behind the scenes'!$L$90)</definedName>
    <definedName name="Xbar" localSheetId="4">OFFSET(#REF!,0,0,,COUNT(#REF!))</definedName>
    <definedName name="Xbar">OFFSET(#REF!,0,0,,COUNT(#REF!))</definedName>
    <definedName name="Xbarbar">OFFSET(#REF!,0,0,,COUNT(#REF!))</definedName>
    <definedName name="Xlabels">OFFSET('[2]Behind the scenes'!$A$89,'[2]Behind the scenes'!$L$88,0,'[2]Behind the scenes'!$L$90)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17" l="1"/>
  <c r="Q32" i="17"/>
  <c r="BE20" i="14"/>
  <c r="BE19" i="14"/>
  <c r="BE18" i="14"/>
  <c r="BF16" i="14"/>
  <c r="DD9" i="7"/>
  <c r="CT5" i="7"/>
  <c r="CL5" i="7"/>
  <c r="CD5" i="7"/>
  <c r="BV5" i="7"/>
  <c r="A11" i="9"/>
  <c r="AA9" i="16"/>
  <c r="M7" i="16"/>
  <c r="M11" i="16"/>
  <c r="M9" i="16"/>
  <c r="A11" i="16"/>
  <c r="A9" i="16"/>
  <c r="A7" i="16"/>
  <c r="AA5" i="16"/>
  <c r="M5" i="16"/>
  <c r="A6" i="17"/>
  <c r="O6" i="17" s="1"/>
  <c r="D4" i="17"/>
  <c r="A4" i="17"/>
  <c r="O4" i="17" s="1"/>
  <c r="AR7" i="14"/>
  <c r="AK7" i="14"/>
  <c r="AE7" i="14"/>
  <c r="A7" i="14"/>
  <c r="BM5" i="14"/>
  <c r="BC5" i="14"/>
  <c r="AR5" i="14"/>
  <c r="AE5" i="14"/>
  <c r="A5" i="14"/>
  <c r="BM5" i="7"/>
  <c r="BC5" i="7"/>
  <c r="AR5" i="7"/>
  <c r="AE5" i="7"/>
  <c r="A5" i="7"/>
  <c r="AR7" i="6"/>
  <c r="AK7" i="6"/>
  <c r="AE7" i="6"/>
  <c r="A7" i="6"/>
  <c r="BM5" i="6"/>
  <c r="BC5" i="6"/>
  <c r="AR5" i="6"/>
  <c r="AE5" i="6"/>
  <c r="A5" i="6"/>
  <c r="AS8" i="5"/>
  <c r="AL8" i="5"/>
  <c r="AF8" i="5"/>
  <c r="A8" i="5"/>
  <c r="BP6" i="5"/>
  <c r="BF6" i="5"/>
  <c r="AS6" i="5"/>
  <c r="AF6" i="5"/>
  <c r="A6" i="5"/>
  <c r="AC7" i="15"/>
  <c r="W7" i="15"/>
  <c r="Q7" i="15"/>
  <c r="A7" i="15"/>
  <c r="AU5" i="15"/>
  <c r="AM5" i="15"/>
  <c r="AC5" i="15"/>
  <c r="W5" i="15"/>
  <c r="A5" i="15"/>
  <c r="AC7" i="12"/>
  <c r="W7" i="12"/>
  <c r="Q7" i="12"/>
  <c r="A7" i="12"/>
  <c r="AU5" i="12"/>
  <c r="AM5" i="12"/>
  <c r="AC5" i="12"/>
  <c r="W5" i="12"/>
  <c r="A5" i="12"/>
  <c r="AC7" i="11"/>
  <c r="W7" i="11"/>
  <c r="Q7" i="11"/>
  <c r="A7" i="11"/>
  <c r="AU5" i="11"/>
  <c r="AM5" i="11"/>
  <c r="AC5" i="11"/>
  <c r="W5" i="11"/>
  <c r="A5" i="11"/>
  <c r="AK9" i="9"/>
  <c r="T9" i="9"/>
  <c r="A9" i="9"/>
  <c r="AC7" i="9"/>
  <c r="W7" i="9"/>
  <c r="Q7" i="9"/>
  <c r="A7" i="9"/>
  <c r="AU5" i="9"/>
  <c r="AM5" i="9"/>
  <c r="AC5" i="9"/>
  <c r="W5" i="9"/>
  <c r="A5" i="9"/>
  <c r="AC7" i="8"/>
  <c r="W7" i="8"/>
  <c r="Q7" i="8"/>
  <c r="A7" i="8"/>
  <c r="AU5" i="8"/>
  <c r="AM5" i="8"/>
  <c r="AC5" i="8"/>
  <c r="W5" i="8"/>
  <c r="A5" i="8"/>
  <c r="AC7" i="4"/>
  <c r="W7" i="4"/>
  <c r="Q7" i="4"/>
  <c r="A7" i="4"/>
  <c r="AU5" i="4"/>
  <c r="AM5" i="4"/>
  <c r="AC5" i="4"/>
  <c r="W5" i="4"/>
  <c r="A5" i="4" l="1"/>
  <c r="BV68" i="14"/>
  <c r="BV69" i="14"/>
  <c r="BV70" i="14"/>
  <c r="BV71" i="14"/>
  <c r="BV72" i="14"/>
  <c r="BV73" i="14"/>
  <c r="BV74" i="14"/>
  <c r="BV75" i="14"/>
  <c r="BV76" i="14"/>
  <c r="BV77" i="14"/>
  <c r="BV78" i="14"/>
  <c r="BV79" i="14"/>
  <c r="BV80" i="14"/>
  <c r="BV81" i="14"/>
  <c r="BV82" i="14"/>
  <c r="BV83" i="14"/>
  <c r="BV84" i="14"/>
  <c r="BV85" i="14"/>
  <c r="BV86" i="14"/>
  <c r="BV87" i="14"/>
  <c r="BV88" i="14"/>
  <c r="BV89" i="14"/>
  <c r="BV90" i="14"/>
  <c r="BV91" i="14"/>
  <c r="BV92" i="14"/>
  <c r="BV93" i="14"/>
  <c r="BV94" i="14"/>
  <c r="BV95" i="14"/>
  <c r="BV96" i="14"/>
  <c r="BV97" i="14"/>
  <c r="BV2" i="14"/>
  <c r="BV3" i="14"/>
  <c r="BV4" i="14"/>
  <c r="BV5" i="14"/>
  <c r="BV6" i="14"/>
  <c r="BV7" i="14"/>
  <c r="BV8" i="14"/>
  <c r="BV9" i="14"/>
  <c r="BV10" i="14"/>
  <c r="BV11" i="14"/>
  <c r="BV12" i="14"/>
  <c r="BV13" i="14"/>
  <c r="BV14" i="14"/>
  <c r="BV15" i="14"/>
  <c r="BV16" i="14"/>
  <c r="BV17" i="14"/>
  <c r="BV18" i="14"/>
  <c r="BV19" i="14"/>
  <c r="BV20" i="14"/>
  <c r="BV21" i="14"/>
  <c r="BV22" i="14"/>
  <c r="BV23" i="14"/>
  <c r="BV24" i="14"/>
  <c r="BV25" i="14"/>
  <c r="BV26" i="14"/>
  <c r="BV27" i="14"/>
  <c r="BV28" i="14"/>
  <c r="BV29" i="14"/>
  <c r="BV30" i="14"/>
  <c r="BV31" i="14"/>
  <c r="BV32" i="14"/>
  <c r="BV33" i="14"/>
  <c r="BV34" i="14"/>
  <c r="BV35" i="14"/>
  <c r="BV36" i="14"/>
  <c r="BV37" i="14"/>
  <c r="BV38" i="14"/>
  <c r="BV39" i="14"/>
  <c r="BV40" i="14"/>
  <c r="BV41" i="14"/>
  <c r="BV42" i="14"/>
  <c r="BV43" i="14"/>
  <c r="BV44" i="14"/>
  <c r="BV45" i="14"/>
  <c r="BV46" i="14"/>
  <c r="BV47" i="14"/>
  <c r="BV48" i="14"/>
  <c r="BV49" i="14"/>
  <c r="BV50" i="14"/>
  <c r="BV51" i="14"/>
  <c r="BV52" i="14"/>
  <c r="BV53" i="14"/>
  <c r="BV54" i="14"/>
  <c r="BV55" i="14"/>
  <c r="BV56" i="14"/>
  <c r="BV57" i="14"/>
  <c r="BV58" i="14"/>
  <c r="BV59" i="14"/>
  <c r="BV60" i="14"/>
  <c r="BV61" i="14"/>
  <c r="BV62" i="14"/>
  <c r="BV63" i="14"/>
  <c r="BV64" i="14"/>
  <c r="BV65" i="14"/>
  <c r="BV66" i="14"/>
  <c r="BV67" i="14"/>
  <c r="BV1" i="14"/>
  <c r="BF13" i="14"/>
  <c r="BK18" i="14" l="1"/>
  <c r="BK20" i="14" l="1"/>
  <c r="BK21" i="14"/>
  <c r="BK19" i="14" l="1"/>
  <c r="BW14" i="5" l="1"/>
  <c r="BW16" i="5"/>
  <c r="BW18" i="5"/>
  <c r="BW20" i="5"/>
  <c r="BW22" i="5"/>
  <c r="BW24" i="5"/>
  <c r="BW26" i="5"/>
  <c r="BW28" i="5"/>
  <c r="BW30" i="5"/>
  <c r="BW32" i="5"/>
  <c r="BW34" i="5"/>
  <c r="BW36" i="5"/>
  <c r="BW38" i="5"/>
  <c r="BW40" i="5"/>
  <c r="BW42" i="5"/>
  <c r="BW12" i="5"/>
  <c r="AS14" i="5"/>
  <c r="AS16" i="5"/>
  <c r="AS18" i="5"/>
  <c r="AS20" i="5"/>
  <c r="AS22" i="5"/>
  <c r="AS24" i="5"/>
  <c r="AS26" i="5"/>
  <c r="AS28" i="5"/>
  <c r="AS30" i="5"/>
  <c r="AS32" i="5"/>
  <c r="AS34" i="5"/>
  <c r="AS36" i="5"/>
  <c r="AS38" i="5"/>
  <c r="AS40" i="5"/>
  <c r="AS42" i="5"/>
  <c r="AS12" i="5"/>
  <c r="L27" i="17"/>
  <c r="K27" i="17"/>
  <c r="J27" i="17"/>
  <c r="I27" i="17"/>
  <c r="H27" i="17"/>
  <c r="G27" i="17"/>
  <c r="F27" i="17"/>
  <c r="E27" i="17"/>
  <c r="D27" i="17"/>
  <c r="C27" i="17"/>
  <c r="L26" i="17"/>
  <c r="K26" i="17"/>
  <c r="J26" i="17"/>
  <c r="I26" i="17"/>
  <c r="H26" i="17"/>
  <c r="G26" i="17"/>
  <c r="F26" i="17"/>
  <c r="E26" i="17"/>
  <c r="D26" i="17"/>
  <c r="C26" i="17"/>
  <c r="M25" i="17"/>
  <c r="A25" i="17"/>
  <c r="A26" i="17" s="1"/>
  <c r="A27" i="17" s="1"/>
  <c r="A30" i="17" s="1"/>
  <c r="A31" i="17" s="1"/>
  <c r="A32" i="17" s="1"/>
  <c r="M24" i="17"/>
  <c r="M23" i="17"/>
  <c r="L22" i="17"/>
  <c r="K22" i="17"/>
  <c r="J22" i="17"/>
  <c r="I22" i="17"/>
  <c r="H22" i="17"/>
  <c r="G22" i="17"/>
  <c r="F22" i="17"/>
  <c r="E22" i="17"/>
  <c r="D22" i="17"/>
  <c r="C22" i="17"/>
  <c r="L21" i="17"/>
  <c r="K21" i="17"/>
  <c r="J21" i="17"/>
  <c r="I21" i="17"/>
  <c r="H21" i="17"/>
  <c r="G21" i="17"/>
  <c r="F21" i="17"/>
  <c r="E21" i="17"/>
  <c r="D21" i="17"/>
  <c r="C21" i="17"/>
  <c r="M20" i="17"/>
  <c r="A20" i="17"/>
  <c r="A21" i="17" s="1"/>
  <c r="A22" i="17" s="1"/>
  <c r="M19" i="17"/>
  <c r="M18" i="17"/>
  <c r="L17" i="17"/>
  <c r="K17" i="17"/>
  <c r="J17" i="17"/>
  <c r="I17" i="17"/>
  <c r="H17" i="17"/>
  <c r="G17" i="17"/>
  <c r="F17" i="17"/>
  <c r="E17" i="17"/>
  <c r="D17" i="17"/>
  <c r="C17" i="17"/>
  <c r="L16" i="17"/>
  <c r="K16" i="17"/>
  <c r="J16" i="17"/>
  <c r="I16" i="17"/>
  <c r="H16" i="17"/>
  <c r="G16" i="17"/>
  <c r="F16" i="17"/>
  <c r="E16" i="17"/>
  <c r="D16" i="17"/>
  <c r="C16" i="17"/>
  <c r="M15" i="17"/>
  <c r="A15" i="17"/>
  <c r="A16" i="17" s="1"/>
  <c r="A17" i="17" s="1"/>
  <c r="M14" i="17"/>
  <c r="M13" i="17"/>
  <c r="X10" i="17"/>
  <c r="O10" i="17"/>
  <c r="J10" i="17"/>
  <c r="V10" i="17" s="1"/>
  <c r="H10" i="17"/>
  <c r="T10" i="17" s="1"/>
  <c r="F10" i="17"/>
  <c r="R10" i="17" s="1"/>
  <c r="V8" i="17"/>
  <c r="R8" i="17"/>
  <c r="O8" i="17"/>
  <c r="V6" i="17"/>
  <c r="R6" i="17"/>
  <c r="V4" i="17"/>
  <c r="R4" i="17"/>
  <c r="N27" i="17" l="1"/>
  <c r="N26" i="17"/>
  <c r="L29" i="17"/>
  <c r="I29" i="17"/>
  <c r="K29" i="17"/>
  <c r="J29" i="17"/>
  <c r="H29" i="17"/>
  <c r="G29" i="17"/>
  <c r="F29" i="17"/>
  <c r="E29" i="17"/>
  <c r="N21" i="17"/>
  <c r="D29" i="17"/>
  <c r="C29" i="17"/>
  <c r="N16" i="17"/>
  <c r="N17" i="17"/>
  <c r="N22" i="17"/>
  <c r="N29" i="17" l="1"/>
  <c r="N31" i="17"/>
  <c r="N28" i="17"/>
  <c r="N30" i="17"/>
  <c r="Q15" i="17" l="1"/>
  <c r="Q14" i="17"/>
  <c r="Q19" i="17"/>
  <c r="Q18" i="17"/>
  <c r="Q29" i="17"/>
  <c r="X29" i="17" s="1"/>
  <c r="Q28" i="17"/>
  <c r="X28" i="17"/>
  <c r="N32" i="17"/>
  <c r="X15" i="17" l="1"/>
  <c r="X14" i="17"/>
  <c r="Q24" i="17"/>
  <c r="I32" i="17"/>
  <c r="G32" i="17"/>
  <c r="H32" i="17"/>
  <c r="E32" i="17" l="1"/>
  <c r="J32" i="17"/>
  <c r="X19" i="17"/>
  <c r="X18" i="17"/>
  <c r="Q25" i="17"/>
  <c r="X24" i="17" l="1"/>
  <c r="V25" i="17" s="1"/>
  <c r="X23" i="17"/>
  <c r="X33" i="17"/>
  <c r="V34" i="17" s="1"/>
  <c r="X32" i="17"/>
  <c r="AD10" i="7" l="1"/>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37" i="7"/>
  <c r="AD38" i="7"/>
  <c r="AD39" i="7"/>
  <c r="AD40" i="7"/>
  <c r="AD9" i="7"/>
  <c r="T10" i="7"/>
  <c r="T11" i="7"/>
  <c r="T12" i="7"/>
  <c r="T13" i="7"/>
  <c r="T14" i="7"/>
  <c r="T15" i="7"/>
  <c r="T16" i="7"/>
  <c r="T17" i="7"/>
  <c r="T18" i="7"/>
  <c r="T19" i="7"/>
  <c r="T20" i="7"/>
  <c r="T21" i="7"/>
  <c r="CU21" i="7" s="1"/>
  <c r="T22" i="7"/>
  <c r="CU22" i="7" s="1"/>
  <c r="T23" i="7"/>
  <c r="T24" i="7"/>
  <c r="T25" i="7"/>
  <c r="T26" i="7"/>
  <c r="T27" i="7"/>
  <c r="T28" i="7"/>
  <c r="T29" i="7"/>
  <c r="T30" i="7"/>
  <c r="CU30" i="7" s="1"/>
  <c r="T31" i="7"/>
  <c r="T32" i="7"/>
  <c r="T33" i="7"/>
  <c r="T34" i="7"/>
  <c r="T35" i="7"/>
  <c r="T36" i="7"/>
  <c r="T37" i="7"/>
  <c r="T38" i="7"/>
  <c r="CU38" i="7" s="1"/>
  <c r="T39" i="7"/>
  <c r="T40" i="7"/>
  <c r="T9" i="7"/>
  <c r="DA10" i="7"/>
  <c r="DA11" i="7"/>
  <c r="DA12" i="7"/>
  <c r="DA13" i="7"/>
  <c r="DA14" i="7"/>
  <c r="DA15" i="7"/>
  <c r="DA16" i="7"/>
  <c r="DA17" i="7"/>
  <c r="DA18" i="7"/>
  <c r="DA19" i="7"/>
  <c r="DA20" i="7"/>
  <c r="DA21" i="7"/>
  <c r="DA22" i="7"/>
  <c r="DA23" i="7"/>
  <c r="DA24" i="7"/>
  <c r="DA25" i="7"/>
  <c r="DA26" i="7"/>
  <c r="DA27" i="7"/>
  <c r="DA28" i="7"/>
  <c r="DA29" i="7"/>
  <c r="DA30" i="7"/>
  <c r="DA31" i="7"/>
  <c r="DA32" i="7"/>
  <c r="DA33" i="7"/>
  <c r="DA34" i="7"/>
  <c r="DA35" i="7"/>
  <c r="DA36" i="7"/>
  <c r="DA37" i="7"/>
  <c r="DA38" i="7"/>
  <c r="DA39" i="7"/>
  <c r="DA40" i="7"/>
  <c r="DA9" i="7"/>
  <c r="CX10" i="7"/>
  <c r="CX11" i="7"/>
  <c r="CX12" i="7"/>
  <c r="CX13" i="7"/>
  <c r="CX14" i="7"/>
  <c r="CX15" i="7"/>
  <c r="CX16" i="7"/>
  <c r="CX17" i="7"/>
  <c r="CX18" i="7"/>
  <c r="CX19" i="7"/>
  <c r="CX20" i="7"/>
  <c r="CX21" i="7"/>
  <c r="CX22" i="7"/>
  <c r="CX23" i="7"/>
  <c r="CX24" i="7"/>
  <c r="CX25" i="7"/>
  <c r="CX26" i="7"/>
  <c r="CX27" i="7"/>
  <c r="CX28" i="7"/>
  <c r="CX29" i="7"/>
  <c r="CX30" i="7"/>
  <c r="CX31" i="7"/>
  <c r="CX32" i="7"/>
  <c r="CX33" i="7"/>
  <c r="CX34" i="7"/>
  <c r="CX35" i="7"/>
  <c r="CX36" i="7"/>
  <c r="CX37" i="7"/>
  <c r="CX38" i="7"/>
  <c r="CX39" i="7"/>
  <c r="CX40" i="7"/>
  <c r="CX9" i="7"/>
  <c r="CU10" i="7"/>
  <c r="CU11" i="7"/>
  <c r="CU12" i="7"/>
  <c r="CU13" i="7"/>
  <c r="CU14" i="7"/>
  <c r="CU15" i="7"/>
  <c r="CU16" i="7"/>
  <c r="CU17" i="7"/>
  <c r="CU18" i="7"/>
  <c r="CU19" i="7"/>
  <c r="CU20" i="7"/>
  <c r="CU23" i="7"/>
  <c r="CU24" i="7"/>
  <c r="CU25" i="7"/>
  <c r="CU26" i="7"/>
  <c r="CU27" i="7"/>
  <c r="CU28" i="7"/>
  <c r="CU29" i="7"/>
  <c r="CU31" i="7"/>
  <c r="CU32" i="7"/>
  <c r="CU33" i="7"/>
  <c r="CU34" i="7"/>
  <c r="CU35" i="7"/>
  <c r="CU36" i="7"/>
  <c r="CU37" i="7"/>
  <c r="CU39" i="7"/>
  <c r="CU40" i="7"/>
  <c r="DD20" i="7" l="1"/>
  <c r="DD24" i="7"/>
  <c r="DD35" i="7"/>
  <c r="DD19" i="7"/>
  <c r="DD25" i="7"/>
  <c r="DD38" i="7"/>
  <c r="DD34" i="7"/>
  <c r="DD18" i="7"/>
  <c r="DD40" i="7"/>
  <c r="DD21" i="7"/>
  <c r="DD33" i="7"/>
  <c r="DD17" i="7"/>
  <c r="DD32" i="7"/>
  <c r="DD16" i="7"/>
  <c r="DD39" i="7"/>
  <c r="DD31" i="7"/>
  <c r="DD15" i="7"/>
  <c r="DD23" i="7"/>
  <c r="DD30" i="7"/>
  <c r="DD14" i="7"/>
  <c r="DD22" i="7"/>
  <c r="DD29" i="7"/>
  <c r="DD13" i="7"/>
  <c r="DD37" i="7"/>
  <c r="DD28" i="7"/>
  <c r="DD12" i="7"/>
  <c r="DD36" i="7"/>
  <c r="DD27" i="7"/>
  <c r="DD11" i="7"/>
  <c r="DD26" i="7"/>
  <c r="DD10" i="7"/>
  <c r="CU9" i="7"/>
  <c r="Q36" i="16"/>
  <c r="H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Jarold March</author>
  </authors>
  <commentList>
    <comment ref="F10" authorId="0" shapeId="0" xr:uid="{20DA9D82-5531-4A9A-A2A5-847989B4452D}">
      <text>
        <r>
          <rPr>
            <b/>
            <sz val="8"/>
            <color indexed="81"/>
            <rFont val="Tahoma"/>
            <family val="2"/>
          </rPr>
          <t>MSA recommends 3 trial, 10 part, 3 appraiser analysis when possible</t>
        </r>
        <r>
          <rPr>
            <sz val="8"/>
            <color indexed="81"/>
            <rFont val="Tahoma"/>
            <family val="2"/>
          </rPr>
          <t xml:space="preserve">
</t>
        </r>
      </text>
    </comment>
  </commentList>
</comments>
</file>

<file path=xl/sharedStrings.xml><?xml version="1.0" encoding="utf-8"?>
<sst xmlns="http://schemas.openxmlformats.org/spreadsheetml/2006/main" count="602" uniqueCount="448">
  <si>
    <t xml:space="preserve">                    ZURN ELKAY PPAP FORM</t>
  </si>
  <si>
    <t>BUSINESS UNITS</t>
  </si>
  <si>
    <t>PPAP REASONS</t>
  </si>
  <si>
    <t>DRINKING WATER</t>
  </si>
  <si>
    <t>NEW PART</t>
  </si>
  <si>
    <t>SINKS</t>
  </si>
  <si>
    <t>PART REVISION</t>
  </si>
  <si>
    <t>PART NAME:</t>
  </si>
  <si>
    <t>PART NUMBER:</t>
  </si>
  <si>
    <t>FINISH PLUMBING</t>
  </si>
  <si>
    <t>TOOL TRANSFER/MOVE</t>
  </si>
  <si>
    <t>REVISION:</t>
  </si>
  <si>
    <t>ECN NUMBER:</t>
  </si>
  <si>
    <t>WILKINS</t>
  </si>
  <si>
    <t>MATERIAL CHANGE</t>
  </si>
  <si>
    <r>
      <t xml:space="preserve">SUPPLIER </t>
    </r>
    <r>
      <rPr>
        <sz val="6"/>
        <color theme="1"/>
        <rFont val="Calibri"/>
        <family val="2"/>
        <scheme val="minor"/>
      </rPr>
      <t>(Manufacturing Address)</t>
    </r>
  </si>
  <si>
    <t>ZURN ELKAY</t>
  </si>
  <si>
    <t>ZSPEC</t>
  </si>
  <si>
    <t>PROCESS CHANGE</t>
  </si>
  <si>
    <t>SUPPLIER NAME:</t>
  </si>
  <si>
    <t>BUSINESS UNIT:</t>
  </si>
  <si>
    <t>PEX</t>
  </si>
  <si>
    <t>SUPPLIER NUMBER:</t>
  </si>
  <si>
    <t>BUYER:</t>
  </si>
  <si>
    <t>HADRIAN/WORLD DRYER</t>
  </si>
  <si>
    <t>STREET ADDRESS:</t>
  </si>
  <si>
    <t>BUYER E-MAIL:</t>
  </si>
  <si>
    <t>CITY:</t>
  </si>
  <si>
    <t>SUPPLIER QUALITY:</t>
  </si>
  <si>
    <t>STATE:</t>
  </si>
  <si>
    <t>SQE E-MAIL:</t>
  </si>
  <si>
    <t>ZIP:</t>
  </si>
  <si>
    <t>COMMODITY MGR:</t>
  </si>
  <si>
    <t>COUNTRY:</t>
  </si>
  <si>
    <t>ADDITIONAL INFO</t>
  </si>
  <si>
    <t>PHONE NUMBER:</t>
  </si>
  <si>
    <t>PPAP REASON:</t>
  </si>
  <si>
    <t>SUPPLIER PPAP CONTACT:</t>
  </si>
  <si>
    <t>NOTES:</t>
  </si>
  <si>
    <t>SUPPLIER E-MAIL:</t>
  </si>
  <si>
    <t>INSTRUCTIONS ON HOW TO COMPLETE THE PPAP FORM</t>
  </si>
  <si>
    <t xml:space="preserve">Per the Supplier Handbook, suppliers are not to ship production products to Zurn Elkay until PPAP has been completed and approved. Any parts produced prior to PPAP approval are at the risk of the supplier. </t>
  </si>
  <si>
    <r>
      <rPr>
        <sz val="11"/>
        <color rgb="FF000000"/>
        <rFont val="Calibri"/>
        <scheme val="minor"/>
      </rPr>
      <t xml:space="preserve">
Please fill out all information on the "Cover Sheet" tab. This will populate most of the information in the other tab headings.
Requirements of the PPAP are listed in the "PSW" tab. Suppliers may use their own formats for documentation, however they must contain the same or more detail as the Zurn Elkay template.
PPAPs will be completed using a minimum of 5 production pieces </t>
    </r>
    <r>
      <rPr>
        <b/>
        <i/>
        <u/>
        <sz val="11"/>
        <color rgb="FF000000"/>
        <rFont val="Calibri"/>
        <scheme val="minor"/>
      </rPr>
      <t xml:space="preserve">UNLESS:
</t>
    </r>
    <r>
      <rPr>
        <sz val="11"/>
        <color rgb="FF000000"/>
        <rFont val="Calibri"/>
        <scheme val="minor"/>
      </rPr>
      <t xml:space="preserve">1. There are multiple cavities, then 5 from each cavity will be required.
2. If any critical characteristics are on the print, then the minimum is 30 production pieces. 
3. If Zurn Elkay requests more.
Engineering Sample Parts will be requested separately in addition to the PPAP samples.
PPAP samples need to clearly labled as PPAP Samples with the part Number, revision &amp; quantity identified on the box.
</t>
    </r>
  </si>
  <si>
    <t xml:space="preserve">                   PART SUBMISSION WARRANT</t>
  </si>
  <si>
    <t>SUPPLIER</t>
  </si>
  <si>
    <t>NUMBER</t>
  </si>
  <si>
    <t>MANUFACTURING LOCATION</t>
  </si>
  <si>
    <t>PART NUMBER</t>
  </si>
  <si>
    <t>REVISION</t>
  </si>
  <si>
    <t>ECN</t>
  </si>
  <si>
    <t>PART NAME</t>
  </si>
  <si>
    <t>ZURN ELKAY DIVISION</t>
  </si>
  <si>
    <t>ZURN ELKAY BUYER</t>
  </si>
  <si>
    <t>ZURN ELKAY SQE</t>
  </si>
  <si>
    <t>REASON FOR SUBMISSION</t>
  </si>
  <si>
    <t>REQUESTED SUBMISSION DOCUMENTATION</t>
  </si>
  <si>
    <t>FLOW CHART</t>
  </si>
  <si>
    <t>PSW</t>
  </si>
  <si>
    <t>GAGE R&amp;R - For key/critical characteristics</t>
  </si>
  <si>
    <t>PFMEA</t>
  </si>
  <si>
    <t>MATERIAL CERTIFICATIONS</t>
  </si>
  <si>
    <t>Cpk - For key/critical characteristics</t>
  </si>
  <si>
    <t>CONTROL PLAN</t>
  </si>
  <si>
    <t>PERFORMANCE TESTING - If applicable</t>
  </si>
  <si>
    <t>TOOLING</t>
  </si>
  <si>
    <t>DIMENSIONAL ANALYSIS</t>
  </si>
  <si>
    <t>APPEARANCE - If applicable</t>
  </si>
  <si>
    <t>PACKAGING</t>
  </si>
  <si>
    <t>DECLARATION OF RESULTS</t>
  </si>
  <si>
    <t>I (Supplier) affirm that the samples represented by this warrant are representative of our parts and have been made to the applicable customer drawings and specifications, and are made from specified materials on regular production tooling with no operations other than the regular production process. I also certify that documented evidence of such compliance is on file and available for review. If "NO", explanation required in the box below.</t>
  </si>
  <si>
    <t>EXPLANATION/COMMENTS:</t>
  </si>
  <si>
    <t>PRINT NAME:</t>
  </si>
  <si>
    <t>TITLE:</t>
  </si>
  <si>
    <t>PHONE NO:</t>
  </si>
  <si>
    <t>SUPPLIER SIGNATURE:</t>
  </si>
  <si>
    <t>DATE:</t>
  </si>
  <si>
    <t>FOR ZURN ELKAY USE ONLY</t>
  </si>
  <si>
    <t>(SQE)
PART WARRANT DISPOSITION:</t>
  </si>
  <si>
    <t>APPROVED</t>
  </si>
  <si>
    <t>(Engineering)
PART FUNCTIONAL APPROVAL:</t>
  </si>
  <si>
    <t>REJECTED</t>
  </si>
  <si>
    <t>INTERIM APPROVED</t>
  </si>
  <si>
    <t>(SQE) NAME:</t>
  </si>
  <si>
    <t>(SQE) SIGNATURE:</t>
  </si>
  <si>
    <t xml:space="preserve">        PROCESS FLOWCHART</t>
  </si>
  <si>
    <t>LEGEND</t>
  </si>
  <si>
    <t>OPERATION</t>
  </si>
  <si>
    <t>TRANSPORTATION</t>
  </si>
  <si>
    <t>INSPECTION</t>
  </si>
  <si>
    <t>DELAY</t>
  </si>
  <si>
    <t>STORAGE</t>
  </si>
  <si>
    <t>OPERATION/EVENT</t>
  </si>
  <si>
    <t>DESCRIPTION OF OPERATION OR EVENT</t>
  </si>
  <si>
    <t>EVALUATION AND ANALYSIS METHODS</t>
  </si>
  <si>
    <t xml:space="preserve">             POTENTIAL FAILURE MODE &amp; EFFECTS ANALYSIS</t>
  </si>
  <si>
    <t>See the PFMEA Scoring Tab for scoring definitions</t>
  </si>
  <si>
    <t>PROCESS/  FUNCTION RQMT(S)</t>
  </si>
  <si>
    <t>POTENTIAL FAILURE MODE</t>
  </si>
  <si>
    <t>POTENTIAL EFFECT(S) OF FAILURE</t>
  </si>
  <si>
    <t>SEVERITY</t>
  </si>
  <si>
    <t>POTENTIAL/CAUSE(S)/ MECHANISM(S) OF FAILURE</t>
  </si>
  <si>
    <t>OCCURRENCE</t>
  </si>
  <si>
    <t>CURRENT PROCESS CONTROLS
- PREVENTION
- DETECTION</t>
  </si>
  <si>
    <t>DETECTION</t>
  </si>
  <si>
    <t>RPN</t>
  </si>
  <si>
    <t>RECOMMENDED ACTION(S)</t>
  </si>
  <si>
    <t>RESPONSIBILITY &amp; TARGET COMPLETION DATE</t>
  </si>
  <si>
    <t>ACTION RESULTS</t>
  </si>
  <si>
    <t>ACTIONS TAKEN</t>
  </si>
  <si>
    <t>SEV</t>
  </si>
  <si>
    <t>OCC</t>
  </si>
  <si>
    <t>DET</t>
  </si>
  <si>
    <t>Effect</t>
  </si>
  <si>
    <r>
      <rPr>
        <b/>
        <sz val="26"/>
        <rFont val="Arial"/>
        <family val="2"/>
      </rPr>
      <t>SEVERITY</t>
    </r>
    <r>
      <rPr>
        <b/>
        <sz val="14"/>
        <rFont val="Arial"/>
        <family val="2"/>
      </rPr>
      <t xml:space="preserve">
Criteria for Severity of Effect on Product
(Customer Effect)</t>
    </r>
  </si>
  <si>
    <t>Rank</t>
  </si>
  <si>
    <t>Criteria: 
Severity of Effect on Process
(Manufacturing/Assembly Effect)</t>
  </si>
  <si>
    <t>Likelihood of Failure</t>
  </si>
  <si>
    <r>
      <rPr>
        <b/>
        <sz val="24"/>
        <rFont val="Arial"/>
        <family val="2"/>
      </rPr>
      <t>OCCURRENCE</t>
    </r>
    <r>
      <rPr>
        <b/>
        <sz val="14"/>
        <rFont val="Arial"/>
        <family val="2"/>
      </rPr>
      <t xml:space="preserve">
Criteria: Occurrence of Cause - PFMEA
(Incidents per items/vehicles)</t>
    </r>
  </si>
  <si>
    <t>Opportunity for Detection</t>
  </si>
  <si>
    <r>
      <rPr>
        <b/>
        <sz val="26"/>
        <rFont val="Arial"/>
        <family val="2"/>
      </rPr>
      <t>DETECTION</t>
    </r>
    <r>
      <rPr>
        <b/>
        <sz val="14"/>
        <rFont val="Arial"/>
        <family val="2"/>
      </rPr>
      <t xml:space="preserve">
Criteria:
Likelihood of Detection by Process Control</t>
    </r>
  </si>
  <si>
    <t>Likelihood of Detection</t>
  </si>
  <si>
    <t>Failure to Meet Safety and/or Regulatory Requirements</t>
  </si>
  <si>
    <t>Potential failure mode affects safety or operation and/or involves noncompliance with government regulation without warning.</t>
  </si>
  <si>
    <t>Failure to meet safety and/or regulatory requirement</t>
  </si>
  <si>
    <t>May endanger operator (machine or assembly) without warning</t>
  </si>
  <si>
    <t>Very High</t>
  </si>
  <si>
    <t>≥ 100 per thousand
≥ 1 in 10</t>
  </si>
  <si>
    <t>No detection opportunity</t>
  </si>
  <si>
    <t>No current process control; Cannot detect or is not analyzed.</t>
  </si>
  <si>
    <t>Almost Impossible</t>
  </si>
  <si>
    <t>Potential failure mode affects safe operation and/or involves noncompliance with government regulation with warning.</t>
  </si>
  <si>
    <t>May endanger operator (machine or assembly) with warning</t>
  </si>
  <si>
    <t>High</t>
  </si>
  <si>
    <t>50 per thousand 
1 in 20</t>
  </si>
  <si>
    <t>Not likely to detect at any stage</t>
  </si>
  <si>
    <t>Failure Mode and/or Error (Cause) is not easily detected (e.g. random audits)</t>
  </si>
  <si>
    <t>Very Remote</t>
  </si>
  <si>
    <t>Loss or Degradation of Primary Function</t>
  </si>
  <si>
    <t>Loss of primary function (inoperable, does not affect safe vehicle operation)</t>
  </si>
  <si>
    <t>Major Disruption</t>
  </si>
  <si>
    <t>100% of product may have to be scrapped. Line shutdown or stop ship.</t>
  </si>
  <si>
    <t>20 per thousand
1 in 50</t>
  </si>
  <si>
    <t>Problem Detection Post Processing</t>
  </si>
  <si>
    <t>Failure Mode detection post-processing by operator through visual/tactile/audible means.</t>
  </si>
  <si>
    <t>Remote</t>
  </si>
  <si>
    <t>Degradation of primary function (operable, but at reduced level of performance)</t>
  </si>
  <si>
    <t>Significant disruption</t>
  </si>
  <si>
    <t>A portion of the production run may have to be scrapped. Deviation from primary process including decreased line speed or added manpower.</t>
  </si>
  <si>
    <t>10 per thousand 
1 in 100</t>
  </si>
  <si>
    <t>Problem Detection at Source</t>
  </si>
  <si>
    <t>Failure Mode detection in-station by operator through visual/tactile/audible means or post-processing through use of attribute gauging (go/no go, manual torque check/clicker wrench, etc.)</t>
  </si>
  <si>
    <t>Very Low</t>
  </si>
  <si>
    <t>Loss or Degradation of Secondary Function</t>
  </si>
  <si>
    <t>Loss of secondary function (operable, but comfort/convenience functions inoperable)</t>
  </si>
  <si>
    <t>Moderate disruption</t>
  </si>
  <si>
    <t>100% of product may have to be reworked off line and accepted.</t>
  </si>
  <si>
    <t>Moderate</t>
  </si>
  <si>
    <t>2 per thousand
1 in 500</t>
  </si>
  <si>
    <t>Failure Mode detection post-processing by operator through use of variable gauging or in-station by operator through use of attribute gauging (go/no go, manual torque check/clicker wrench, etc.)</t>
  </si>
  <si>
    <t>Low</t>
  </si>
  <si>
    <t>Degradation of secondary function (operable, but comfort/convenience functions at reduced level of performance)</t>
  </si>
  <si>
    <t>A portion of the production run may have to be reworked off line and accepted.</t>
  </si>
  <si>
    <t>.5 per thousand
1 in 2,000</t>
  </si>
  <si>
    <t>Failure Mode or Error (Cause) detection in-station by operator through use of variable gauging or by automated controls in-station that will detect discrepant part and notify operator (light, buzzer, etc.). Gauging performed on setup and first-piece check (for set-up causes only).</t>
  </si>
  <si>
    <t>Annoyance</t>
  </si>
  <si>
    <t xml:space="preserve">Appearance or Audible Noise, operable, item does not conform and noticed by most customers (&gt; 75%). </t>
  </si>
  <si>
    <t>100% of production run may have to be reworked in station before it is processed.</t>
  </si>
  <si>
    <t>.1 per thousand
1 in 10,000</t>
  </si>
  <si>
    <t>Failure Mode detection post-processing by automated controls that will detect discrepant part and lock part to prevent further processing.</t>
  </si>
  <si>
    <t>Moderately High</t>
  </si>
  <si>
    <t xml:space="preserve">Appearance or Audible Noise, operable, item does not conform and noticed by many customers (50%). </t>
  </si>
  <si>
    <t>A portion of the production run may have to be reworked in-station before it is processed.</t>
  </si>
  <si>
    <t>.01 per thousand
1 in 100,000</t>
  </si>
  <si>
    <t>Failure Mode detection in-station by automated controls that will detect discrepant part and prevent automatically lock part in station to prevent further processing.</t>
  </si>
  <si>
    <t xml:space="preserve">Appearance or Audible Noise, operable, item does not conform and noticed by discriminating customers (&lt; 25%). </t>
  </si>
  <si>
    <t>Minor disruption</t>
  </si>
  <si>
    <t>Slight inconvenience to process, operation, or operator.</t>
  </si>
  <si>
    <t>≤ .001 per thousand
1 in 1,000,000</t>
  </si>
  <si>
    <t>Error Detection and/or Problem Prevention</t>
  </si>
  <si>
    <t xml:space="preserve">Error (Cause) detection in-station by automated controls that will detect error and prevent discrepant part from being made. </t>
  </si>
  <si>
    <t>No effect</t>
  </si>
  <si>
    <t>No discernible effects.</t>
  </si>
  <si>
    <t>No discernible effect.</t>
  </si>
  <si>
    <t>Failure is eliminated through preventive control.</t>
  </si>
  <si>
    <t>Detection not applicable; Failure Prevention</t>
  </si>
  <si>
    <t xml:space="preserve">Error (Cause) prevention as a result of fixture design, machine design or part design. Discrepant parts cannot be made because item has been error-proofed by process/product design. </t>
  </si>
  <si>
    <t>Almost Certain</t>
  </si>
  <si>
    <t>PART/PROCESS NUMBER</t>
  </si>
  <si>
    <t>PROCESS NAME/ OPERATION DESCRIPTION</t>
  </si>
  <si>
    <t>MACHINE, DEVICE, JIG, TOOLS, FOR MFG.</t>
  </si>
  <si>
    <t>CHARACTERISTICS</t>
  </si>
  <si>
    <t>CPK
Y OR N</t>
  </si>
  <si>
    <t>METHODS</t>
  </si>
  <si>
    <t>REACTION PLAN</t>
  </si>
  <si>
    <t>NO.</t>
  </si>
  <si>
    <t>PRODUCT</t>
  </si>
  <si>
    <t>PROCESS</t>
  </si>
  <si>
    <t>PRODUCT/PROCESS SPECIFICATION</t>
  </si>
  <si>
    <t>EVALUATION/ MEASUREMENT TECHNIQUE</t>
  </si>
  <si>
    <t>SAMPLE</t>
  </si>
  <si>
    <t>CONTROL METHOD</t>
  </si>
  <si>
    <t>SIZE</t>
  </si>
  <si>
    <t>FREQ.</t>
  </si>
  <si>
    <t>DIMENSION #</t>
  </si>
  <si>
    <t>DIMENSION DESCRIPTION</t>
  </si>
  <si>
    <t>TOLERANCE</t>
  </si>
  <si>
    <t>SPEC</t>
  </si>
  <si>
    <t>GAUGE USED</t>
  </si>
  <si>
    <t>MEASUREMENT</t>
  </si>
  <si>
    <t>MIN TOLERANCE</t>
  </si>
  <si>
    <t>MAX TOLERANCE</t>
  </si>
  <si>
    <t>MINIMUM</t>
  </si>
  <si>
    <t>NOMINAL</t>
  </si>
  <si>
    <t>MAXIMUM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</si>
  <si>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</si>
  <si>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</si>
  <si>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</si>
  <si>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</si>
  <si>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</si>
  <si>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</si>
  <si>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</si>
  <si>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</si>
  <si>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</si>
  <si>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</si>
  <si>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</si>
  <si>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</si>
  <si>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</si>
  <si>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</si>
  <si>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</si>
  <si>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</si>
  <si>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</si>
  <si>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</si>
  <si>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</si>
  <si>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</si>
  <si>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</si>
  <si>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</si>
  <si>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</si>
  <si>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</si>
  <si>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</si>
  <si>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</si>
  <si>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</si>
  <si>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</si>
  <si>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</si>
  <si>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</si>
  <si>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IN SPEC?</t>
  </si>
  <si>
    <t>AVG</t>
  </si>
  <si>
    <t>STD DEV</t>
  </si>
  <si>
    <t>CPK</t>
  </si>
  <si>
    <t>REMARKS</t>
  </si>
  <si>
    <t xml:space="preserve">          MATERIAL CERTIFICATION</t>
  </si>
  <si>
    <t>INSTRUCTIONS:</t>
  </si>
  <si>
    <t>Please insert a copy of the certifications below.</t>
  </si>
  <si>
    <t xml:space="preserve">                 PERFORMANCE TEST RESULTS</t>
  </si>
  <si>
    <t>REF. NO.</t>
  </si>
  <si>
    <t>REQUIREMENTS</t>
  </si>
  <si>
    <t>TEST FREQ.</t>
  </si>
  <si>
    <t>QTY. TESTED</t>
  </si>
  <si>
    <t>SUPPLIER TEST RESULTS AND TEST CONDITIONS</t>
  </si>
  <si>
    <t>OK</t>
  </si>
  <si>
    <t>NOT OK</t>
  </si>
  <si>
    <t xml:space="preserve">          APPEARANCE TEST RESULTS</t>
  </si>
  <si>
    <t>SURFACE AND TEXTURE EVALUATION</t>
  </si>
  <si>
    <t>TEXTURE ID</t>
  </si>
  <si>
    <t>TEXTURE SOURCE</t>
  </si>
  <si>
    <t>TEXTURE LOCATION ON PART</t>
  </si>
  <si>
    <t>MATERIAL, COLOR, AND GLOSS EVALUATION</t>
  </si>
  <si>
    <t>PAINT OR COLORANT LOT #:</t>
  </si>
  <si>
    <t>MASTER</t>
  </si>
  <si>
    <t>COLOR AND GLOSS DATA</t>
  </si>
  <si>
    <t>#</t>
  </si>
  <si>
    <t>COLOR</t>
  </si>
  <si>
    <t>TYPE</t>
  </si>
  <si>
    <t>DATA</t>
  </si>
  <si>
    <t>ΔL*</t>
  </si>
  <si>
    <t>ΔA*</t>
  </si>
  <si>
    <t>ΔB*</t>
  </si>
  <si>
    <t>ΔE*</t>
  </si>
  <si>
    <t>GLS</t>
  </si>
  <si>
    <t>ANGLE</t>
  </si>
  <si>
    <t>SUPPLIER APPROVAL SIGNATURE:</t>
  </si>
  <si>
    <t>PHONE:</t>
  </si>
  <si>
    <t>Cpk CAPABILITY STUDY</t>
  </si>
  <si>
    <t>CHARACTERISTIC</t>
  </si>
  <si>
    <t>MACHINE #</t>
  </si>
  <si>
    <t>PIECE #</t>
  </si>
  <si>
    <t>MEASURMENT</t>
  </si>
  <si>
    <t>UPPER SPEC:</t>
  </si>
  <si>
    <t>LOWER SPEC:</t>
  </si>
  <si>
    <t>AVERAGE:</t>
  </si>
  <si>
    <t>NUMBER OF SAMPLES:</t>
  </si>
  <si>
    <t>STD DEV:</t>
  </si>
  <si>
    <t>MIN GOAL</t>
  </si>
  <si>
    <t>RANGE:</t>
  </si>
  <si>
    <t>Cp:</t>
  </si>
  <si>
    <t>&gt;1.67</t>
  </si>
  <si>
    <t>MAX:</t>
  </si>
  <si>
    <t>Cpk:</t>
  </si>
  <si>
    <t>MIN:</t>
  </si>
  <si>
    <t>Cpl:</t>
  </si>
  <si>
    <t>Cpu:</t>
  </si>
  <si>
    <t>*</t>
  </si>
  <si>
    <t>Minimum Requirement</t>
  </si>
  <si>
    <t>Please insert a picture of the histogram in the box below.</t>
  </si>
  <si>
    <t xml:space="preserve">          TOOLING AND FIXTURES</t>
  </si>
  <si>
    <t>TOOL/FIXTURE NUMBER:</t>
  </si>
  <si>
    <t>DESCRIPTION:</t>
  </si>
  <si>
    <t>TOOL/FIXTURE REVISION:</t>
  </si>
  <si>
    <t>IMPORTANT:</t>
  </si>
  <si>
    <t>Supplier is required to identify all Zurn Elkay tools and fixtures and document with photo in PPAP workbook. Copy this tab if multiple tools or fixtures need recording.</t>
  </si>
  <si>
    <t>PHOTO OF ZURN ELKAY OWNED TOOLING/FIXTURES AND ASSET TAGS:</t>
  </si>
  <si>
    <t>NAME:</t>
  </si>
  <si>
    <t>SIGNATURE:</t>
  </si>
  <si>
    <t>PACKAGING FORM</t>
  </si>
  <si>
    <t>DATE</t>
  </si>
  <si>
    <t>SUPPLIER RESPONSIBILITIES COMPLETED?</t>
  </si>
  <si>
    <t>PACKAGING DESIGN</t>
  </si>
  <si>
    <t>SUPPLIER NAME</t>
  </si>
  <si>
    <t>PACKAGING CONTACT</t>
  </si>
  <si>
    <t>PACKAGING DRAWING NUMBER</t>
  </si>
  <si>
    <t>PACKAGING THAT PREVENTS SHIPPING AND MATERIAL HANDLING DEFECTS</t>
  </si>
  <si>
    <t>SUPPLIER CODE</t>
  </si>
  <si>
    <t>PHONE NUMBER</t>
  </si>
  <si>
    <t>ENGINEERING REVISION LEVEL</t>
  </si>
  <si>
    <t>ELECTRONIC STORAGE OF SUBMITTED PACKAGING DATA FORM</t>
  </si>
  <si>
    <t>SUPPLIER PRODUCTION FACILITY</t>
  </si>
  <si>
    <t>E-MAIL ADDRESS</t>
  </si>
  <si>
    <t>HAZMAT?</t>
  </si>
  <si>
    <t>YES                    NO</t>
  </si>
  <si>
    <t>DIGITAL IMAGES</t>
  </si>
  <si>
    <t>CONTAINER (Box)</t>
  </si>
  <si>
    <t>PART IN CONTAINER</t>
  </si>
  <si>
    <t>CONTAINER LABEL/PLACEMENT</t>
  </si>
  <si>
    <t>PACKAGE DATA</t>
  </si>
  <si>
    <t>COMPONENT</t>
  </si>
  <si>
    <t>L (mm)</t>
  </si>
  <si>
    <t>W (mm)</t>
  </si>
  <si>
    <t>H (mm)</t>
  </si>
  <si>
    <t>Wt (kg)</t>
  </si>
  <si>
    <t>QUANTITIES</t>
  </si>
  <si>
    <t>PART SIZE</t>
  </si>
  <si>
    <t>PART</t>
  </si>
  <si>
    <t>QTY PARTS PER REEL</t>
  </si>
  <si>
    <t>CONTAINER ONLY</t>
  </si>
  <si>
    <t>DUNNAGE (TARE)</t>
  </si>
  <si>
    <t>QTY PARTS PER CONTAINER</t>
  </si>
  <si>
    <t>PALLET ONLY</t>
  </si>
  <si>
    <t>CONTAINER (TARE)</t>
  </si>
  <si>
    <t>CONTAINERS PER LAYER ON PALLET</t>
  </si>
  <si>
    <t>UNIT LOAD AS SHIPPED</t>
  </si>
  <si>
    <t>PALLET (TARE)</t>
  </si>
  <si>
    <t>LAYERS PER PALLET</t>
  </si>
  <si>
    <t>In to MM</t>
  </si>
  <si>
    <t>Lbs to Kg</t>
  </si>
  <si>
    <t>CONTAINER GROSS (INC PARTS)</t>
  </si>
  <si>
    <t>CONTAINERS PER PALLET</t>
  </si>
  <si>
    <t>UNIT LOAD GROSS (INC PARTS)</t>
  </si>
  <si>
    <t>STACKING RULE</t>
  </si>
  <si>
    <t>PACKAGING MATERIALS</t>
  </si>
  <si>
    <t>DESCRIPTION</t>
  </si>
  <si>
    <t>MANUFACTURER</t>
  </si>
  <si>
    <t>MATERIAL</t>
  </si>
  <si>
    <t>LEAD TIME</t>
  </si>
  <si>
    <t>RET/EXP</t>
  </si>
  <si>
    <t>COMMENTS</t>
  </si>
  <si>
    <t>DUNNAGE</t>
  </si>
  <si>
    <t>CONTAINER COLOR</t>
  </si>
  <si>
    <t>CONTAINER TYPE</t>
  </si>
  <si>
    <t>COVER/TOP CAP</t>
  </si>
  <si>
    <t>PALLET</t>
  </si>
  <si>
    <t>STRETCH/SHRINK FILM</t>
  </si>
  <si>
    <t>BANDING</t>
  </si>
  <si>
    <t>OTHER</t>
  </si>
  <si>
    <t>GR&amp;R DATA SHEET</t>
  </si>
  <si>
    <t>VARIABLE DATA RESULTS - TOLERANCE</t>
  </si>
  <si>
    <t>GAGE NAME</t>
  </si>
  <si>
    <t>APPRAISER A</t>
  </si>
  <si>
    <t>GAGE NUMBER</t>
  </si>
  <si>
    <t>APPRAISER B</t>
  </si>
  <si>
    <t>SPECIFICATION</t>
  </si>
  <si>
    <t>GAGE TYPE</t>
  </si>
  <si>
    <t>APPRAISER C</t>
  </si>
  <si>
    <t>CHARACTERISTIC CLASSIFICATION</t>
  </si>
  <si>
    <t>TRIALS</t>
  </si>
  <si>
    <t>PARTS</t>
  </si>
  <si>
    <t>APPRAISERS</t>
  </si>
  <si>
    <t>DATE PERFORMED</t>
  </si>
  <si>
    <t>CHAR. CLASSIFICATION</t>
  </si>
  <si>
    <t>APPRAISER/</t>
  </si>
  <si>
    <t>AVERAGE</t>
  </si>
  <si>
    <t>Measurement Unit Analysis</t>
  </si>
  <si>
    <t>% Tolerance (Tol)</t>
  </si>
  <si>
    <t>TRIAL #</t>
  </si>
  <si>
    <t xml:space="preserve">  Repeatability - Equipment Variation (EV)</t>
  </si>
  <si>
    <t>1.  A</t>
  </si>
  <si>
    <t>EV</t>
  </si>
  <si>
    <t>=</t>
  </si>
  <si>
    <r>
      <t>R</t>
    </r>
    <r>
      <rPr>
        <sz val="10"/>
        <rFont val="Arial"/>
        <family val="2"/>
      </rPr>
      <t xml:space="preserve">  x  K</t>
    </r>
    <r>
      <rPr>
        <vertAlign val="subscript"/>
        <sz val="10"/>
        <rFont val="Arial"/>
        <family val="2"/>
      </rPr>
      <t>1</t>
    </r>
  </si>
  <si>
    <t>Trials</t>
  </si>
  <si>
    <t>K1</t>
  </si>
  <si>
    <t>% EV</t>
  </si>
  <si>
    <t>100 (EV/Tol)</t>
  </si>
  <si>
    <t>AVE</t>
  </si>
  <si>
    <r>
      <t>x</t>
    </r>
    <r>
      <rPr>
        <vertAlign val="subscript"/>
        <sz val="10"/>
        <rFont val="Arial"/>
        <family val="2"/>
      </rPr>
      <t>a</t>
    </r>
    <r>
      <rPr>
        <sz val="10"/>
        <rFont val="Arial"/>
        <family val="2"/>
      </rPr>
      <t>=</t>
    </r>
  </si>
  <si>
    <t xml:space="preserve">  Reproducibility - Appraiser Variation (AV)</t>
  </si>
  <si>
    <t>R</t>
  </si>
  <si>
    <r>
      <t>r</t>
    </r>
    <r>
      <rPr>
        <vertAlign val="subscript"/>
        <sz val="10"/>
        <rFont val="Arial"/>
        <family val="2"/>
      </rPr>
      <t>a</t>
    </r>
    <r>
      <rPr>
        <sz val="10"/>
        <rFont val="Arial"/>
        <family val="2"/>
      </rPr>
      <t>=</t>
    </r>
  </si>
  <si>
    <t>AV</t>
  </si>
  <si>
    <r>
      <t>{(</t>
    </r>
    <r>
      <rPr>
        <sz val="12"/>
        <rFont val="Statistical Symbols"/>
      </rPr>
      <t>x</t>
    </r>
    <r>
      <rPr>
        <vertAlign val="subscript"/>
        <sz val="10"/>
        <rFont val="Arial"/>
        <family val="2"/>
      </rPr>
      <t>DIFF</t>
    </r>
    <r>
      <rPr>
        <sz val="10"/>
        <rFont val="Arial"/>
        <family val="2"/>
      </rPr>
      <t xml:space="preserve"> x K</t>
    </r>
    <r>
      <rPr>
        <vertAlign val="subscript"/>
        <sz val="10"/>
        <rFont val="Arial"/>
        <family val="2"/>
      </rPr>
      <t>2</t>
    </r>
    <r>
      <rPr>
        <sz val="10"/>
        <rFont val="Arial"/>
        <family val="2"/>
      </rPr>
      <t>)</t>
    </r>
    <r>
      <rPr>
        <vertAlign val="superscript"/>
        <sz val="10"/>
        <rFont val="Arial"/>
        <family val="2"/>
      </rPr>
      <t>2</t>
    </r>
    <r>
      <rPr>
        <sz val="10"/>
        <rFont val="Arial"/>
        <family val="2"/>
      </rPr>
      <t xml:space="preserve"> - (EV</t>
    </r>
    <r>
      <rPr>
        <vertAlign val="superscript"/>
        <sz val="10"/>
        <rFont val="Arial"/>
        <family val="2"/>
      </rPr>
      <t>2</t>
    </r>
    <r>
      <rPr>
        <sz val="10"/>
        <rFont val="Arial"/>
        <family val="2"/>
      </rPr>
      <t>/nr)}</t>
    </r>
    <r>
      <rPr>
        <vertAlign val="superscript"/>
        <sz val="10"/>
        <rFont val="Arial"/>
        <family val="2"/>
      </rPr>
      <t>1/2</t>
    </r>
  </si>
  <si>
    <t>% AV</t>
  </si>
  <si>
    <t>100 (AV/Tol)</t>
  </si>
  <si>
    <t>6.  B</t>
  </si>
  <si>
    <t>Appraisers</t>
  </si>
  <si>
    <r>
      <t>x</t>
    </r>
    <r>
      <rPr>
        <vertAlign val="subscript"/>
        <sz val="10"/>
        <rFont val="Arial"/>
        <family val="2"/>
      </rPr>
      <t>b</t>
    </r>
    <r>
      <rPr>
        <sz val="10"/>
        <rFont val="Arial"/>
        <family val="2"/>
      </rPr>
      <t>=</t>
    </r>
  </si>
  <si>
    <t xml:space="preserve">           n = parts        r = trials</t>
  </si>
  <si>
    <t>K2</t>
  </si>
  <si>
    <r>
      <t>r</t>
    </r>
    <r>
      <rPr>
        <vertAlign val="subscript"/>
        <sz val="10"/>
        <rFont val="Arial"/>
        <family val="2"/>
      </rPr>
      <t>b</t>
    </r>
    <r>
      <rPr>
        <sz val="10"/>
        <rFont val="Arial"/>
        <family val="2"/>
      </rPr>
      <t>=</t>
    </r>
  </si>
  <si>
    <t xml:space="preserve">  Repeatability &amp; Reproducibility (GRR)</t>
  </si>
  <si>
    <t>% GRR</t>
  </si>
  <si>
    <t>100 (GRR/Tol)</t>
  </si>
  <si>
    <t>11.  C</t>
  </si>
  <si>
    <t>GRR</t>
  </si>
  <si>
    <r>
      <t>{(EV</t>
    </r>
    <r>
      <rPr>
        <vertAlign val="superscript"/>
        <sz val="10"/>
        <rFont val="Arial"/>
        <family val="2"/>
      </rPr>
      <t>2</t>
    </r>
    <r>
      <rPr>
        <sz val="10"/>
        <rFont val="Arial"/>
        <family val="2"/>
      </rPr>
      <t xml:space="preserve"> + AV</t>
    </r>
    <r>
      <rPr>
        <vertAlign val="superscript"/>
        <sz val="10"/>
        <rFont val="Arial"/>
        <family val="2"/>
      </rPr>
      <t>2</t>
    </r>
    <r>
      <rPr>
        <sz val="10"/>
        <rFont val="Arial"/>
        <family val="2"/>
      </rPr>
      <t>)}</t>
    </r>
    <r>
      <rPr>
        <vertAlign val="superscript"/>
        <sz val="10"/>
        <rFont val="Arial"/>
        <family val="2"/>
      </rPr>
      <t>1/2</t>
    </r>
  </si>
  <si>
    <t>Parts</t>
  </si>
  <si>
    <r>
      <t>K</t>
    </r>
    <r>
      <rPr>
        <b/>
        <vertAlign val="subscript"/>
        <sz val="10"/>
        <rFont val="Arial"/>
        <family val="2"/>
      </rPr>
      <t>3</t>
    </r>
  </si>
  <si>
    <r>
      <t>x</t>
    </r>
    <r>
      <rPr>
        <vertAlign val="subscript"/>
        <sz val="10"/>
        <rFont val="Arial"/>
        <family val="2"/>
      </rPr>
      <t>c</t>
    </r>
    <r>
      <rPr>
        <sz val="10"/>
        <rFont val="Arial"/>
        <family val="2"/>
      </rPr>
      <t>=</t>
    </r>
  </si>
  <si>
    <t xml:space="preserve">  Part Variation (PV)</t>
  </si>
  <si>
    <r>
      <t>r</t>
    </r>
    <r>
      <rPr>
        <vertAlign val="subscript"/>
        <sz val="10"/>
        <rFont val="Arial"/>
        <family val="2"/>
      </rPr>
      <t>c</t>
    </r>
    <r>
      <rPr>
        <sz val="10"/>
        <rFont val="Arial"/>
        <family val="2"/>
      </rPr>
      <t>=</t>
    </r>
  </si>
  <si>
    <t>PV</t>
  </si>
  <si>
    <r>
      <t>R</t>
    </r>
    <r>
      <rPr>
        <vertAlign val="subscript"/>
        <sz val="10"/>
        <rFont val="Arial"/>
        <family val="2"/>
      </rPr>
      <t>P</t>
    </r>
    <r>
      <rPr>
        <sz val="10"/>
        <rFont val="Arial"/>
        <family val="2"/>
      </rPr>
      <t xml:space="preserve"> x K</t>
    </r>
    <r>
      <rPr>
        <vertAlign val="subscript"/>
        <sz val="10"/>
        <rFont val="Arial"/>
        <family val="2"/>
      </rPr>
      <t>3</t>
    </r>
  </si>
  <si>
    <t>% PV</t>
  </si>
  <si>
    <t>100 (PV/Tol)</t>
  </si>
  <si>
    <t>16. PART AVERAGE</t>
  </si>
  <si>
    <r>
      <t>X</t>
    </r>
    <r>
      <rPr>
        <sz val="10"/>
        <rFont val="Arial"/>
        <family val="2"/>
      </rPr>
      <t>=</t>
    </r>
  </si>
  <si>
    <r>
      <t>R</t>
    </r>
    <r>
      <rPr>
        <vertAlign val="subscript"/>
        <sz val="10"/>
        <rFont val="Arial"/>
        <family val="2"/>
      </rPr>
      <t>p</t>
    </r>
    <r>
      <rPr>
        <sz val="10"/>
        <rFont val="Arial"/>
        <family val="2"/>
      </rPr>
      <t>=</t>
    </r>
  </si>
  <si>
    <r>
      <t>(</t>
    </r>
    <r>
      <rPr>
        <sz val="12"/>
        <rFont val="Statistical Symbols"/>
      </rPr>
      <t>r</t>
    </r>
    <r>
      <rPr>
        <vertAlign val="subscript"/>
        <sz val="10"/>
        <rFont val="Arial"/>
        <family val="2"/>
      </rPr>
      <t>a</t>
    </r>
    <r>
      <rPr>
        <sz val="10"/>
        <rFont val="Arial"/>
        <family val="2"/>
      </rPr>
      <t xml:space="preserve"> + </t>
    </r>
    <r>
      <rPr>
        <sz val="12"/>
        <rFont val="Statistical Symbols"/>
      </rPr>
      <t>r</t>
    </r>
    <r>
      <rPr>
        <vertAlign val="subscript"/>
        <sz val="10"/>
        <rFont val="Arial"/>
        <family val="2"/>
      </rPr>
      <t>b</t>
    </r>
    <r>
      <rPr>
        <sz val="10"/>
        <rFont val="Arial"/>
        <family val="2"/>
      </rPr>
      <t xml:space="preserve"> + </t>
    </r>
    <r>
      <rPr>
        <sz val="12"/>
        <rFont val="Statistical Symbols"/>
      </rPr>
      <t>r</t>
    </r>
    <r>
      <rPr>
        <vertAlign val="subscript"/>
        <sz val="10"/>
        <rFont val="Arial"/>
        <family val="2"/>
      </rPr>
      <t>c</t>
    </r>
    <r>
      <rPr>
        <sz val="10"/>
        <rFont val="Arial"/>
        <family val="2"/>
      </rPr>
      <t>) / (# OF APPRAISERS) =</t>
    </r>
  </si>
  <si>
    <r>
      <t>R</t>
    </r>
    <r>
      <rPr>
        <sz val="10"/>
        <rFont val="Arial"/>
        <family val="2"/>
      </rPr>
      <t>=</t>
    </r>
  </si>
  <si>
    <t xml:space="preserve">  Tolerance (Tol)</t>
  </si>
  <si>
    <r>
      <t>x</t>
    </r>
    <r>
      <rPr>
        <vertAlign val="subscript"/>
        <sz val="10"/>
        <rFont val="Arial"/>
        <family val="2"/>
      </rPr>
      <t>DIFF</t>
    </r>
    <r>
      <rPr>
        <sz val="10"/>
        <rFont val="Arial"/>
        <family val="2"/>
      </rPr>
      <t xml:space="preserve"> = (Max </t>
    </r>
    <r>
      <rPr>
        <sz val="12"/>
        <rFont val="Statistical Symbols"/>
      </rPr>
      <t>x</t>
    </r>
    <r>
      <rPr>
        <sz val="10"/>
        <rFont val="Arial"/>
        <family val="2"/>
      </rPr>
      <t xml:space="preserve"> - Min </t>
    </r>
    <r>
      <rPr>
        <sz val="12"/>
        <rFont val="Statistical Symbols"/>
      </rPr>
      <t>x</t>
    </r>
    <r>
      <rPr>
        <sz val="10"/>
        <rFont val="Arial"/>
        <family val="2"/>
      </rPr>
      <t>) =</t>
    </r>
  </si>
  <si>
    <r>
      <t>x</t>
    </r>
    <r>
      <rPr>
        <vertAlign val="subscript"/>
        <sz val="10"/>
        <rFont val="Arial"/>
        <family val="2"/>
      </rPr>
      <t>DIFF</t>
    </r>
    <r>
      <rPr>
        <sz val="10"/>
        <rFont val="Arial"/>
        <family val="2"/>
      </rPr>
      <t>=</t>
    </r>
  </si>
  <si>
    <t>Tol</t>
  </si>
  <si>
    <t>Upper - Lower / 6</t>
  </si>
  <si>
    <t>ndc</t>
  </si>
  <si>
    <t>1.41(PV/GRR)</t>
  </si>
  <si>
    <r>
      <t>* UCL</t>
    </r>
    <r>
      <rPr>
        <vertAlign val="subscript"/>
        <sz val="10"/>
        <rFont val="Arial"/>
        <family val="2"/>
      </rPr>
      <t>R</t>
    </r>
    <r>
      <rPr>
        <sz val="10"/>
        <rFont val="Arial"/>
        <family val="2"/>
      </rPr>
      <t xml:space="preserve"> =</t>
    </r>
    <r>
      <rPr>
        <sz val="12"/>
        <rFont val="Arial"/>
        <family val="2"/>
      </rPr>
      <t xml:space="preserve"> </t>
    </r>
    <r>
      <rPr>
        <sz val="12"/>
        <rFont val="Statistical Symbols"/>
      </rPr>
      <t>R</t>
    </r>
    <r>
      <rPr>
        <sz val="10"/>
        <rFont val="Arial"/>
        <family val="2"/>
      </rPr>
      <t xml:space="preserve"> x D</t>
    </r>
    <r>
      <rPr>
        <vertAlign val="subscript"/>
        <sz val="10"/>
        <rFont val="Arial"/>
        <family val="2"/>
      </rPr>
      <t>4</t>
    </r>
    <r>
      <rPr>
        <sz val="10"/>
        <rFont val="Arial"/>
        <family val="2"/>
      </rPr>
      <t xml:space="preserve"> =</t>
    </r>
  </si>
  <si>
    <r>
      <t>UCL</t>
    </r>
    <r>
      <rPr>
        <vertAlign val="subscript"/>
        <sz val="10"/>
        <rFont val="Arial"/>
        <family val="2"/>
      </rPr>
      <t>R</t>
    </r>
    <r>
      <rPr>
        <sz val="10"/>
        <rFont val="Arial"/>
        <family val="2"/>
      </rPr>
      <t>=</t>
    </r>
  </si>
  <si>
    <r>
      <t>* D</t>
    </r>
    <r>
      <rPr>
        <vertAlign val="subscript"/>
        <sz val="8"/>
        <rFont val="Arial"/>
        <family val="2"/>
      </rPr>
      <t>4</t>
    </r>
    <r>
      <rPr>
        <sz val="8"/>
        <rFont val="Arial"/>
        <family val="2"/>
      </rPr>
      <t xml:space="preserve"> =3.27 for 2 trials and 2.58 for 3 trials.  UCL</t>
    </r>
    <r>
      <rPr>
        <vertAlign val="subscript"/>
        <sz val="8"/>
        <rFont val="Arial"/>
        <family val="2"/>
      </rPr>
      <t>R</t>
    </r>
    <r>
      <rPr>
        <sz val="8"/>
        <rFont val="Arial"/>
        <family val="2"/>
      </rPr>
      <t xml:space="preserve"> represents the limit of Individual R's.  Circle those that are beyond this limit.  Identify the cause and correct.  Repeat these readings using the same appraiser and unit as originally used or discard values and re-average and recalculate R and the limiting value from the remaining observations.</t>
    </r>
  </si>
  <si>
    <r>
      <t xml:space="preserve">   For information on the theory and constants used in the form see </t>
    </r>
    <r>
      <rPr>
        <b/>
        <i/>
        <sz val="10"/>
        <rFont val="Arial"/>
        <family val="2"/>
      </rPr>
      <t>MSA Reference Manual</t>
    </r>
    <r>
      <rPr>
        <b/>
        <sz val="10"/>
        <rFont val="Arial"/>
        <family val="2"/>
      </rPr>
      <t>, Third edition.</t>
    </r>
  </si>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</sst>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00"/>
    <numFmt numFmtId="165" formatCode="0."/>
    <numFmt numFmtId="166" formatCode="0.0000"/>
  </numFmts>
  <fonts count="44">
    <font>
      <sz val="11"/>
      <color theme="1"/>
      <name val="Calibri"/>
      <family val="2"/>
      <scheme val="minor"/>
    </font>
    <font>
      <sz val="24"/>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24"/>
      <color theme="1"/>
      <name val="Calibri"/>
      <family val="2"/>
      <scheme val="minor"/>
    </font>
    <font>
      <sz val="8"/>
      <color rgb="FFFF0000"/>
      <name val="Calibri"/>
      <family val="2"/>
      <scheme val="minor"/>
    </font>
    <font>
      <b/>
      <sz val="8"/>
      <name val="Calibri"/>
      <family val="2"/>
      <scheme val="minor"/>
    </font>
    <font>
      <sz val="10"/>
      <name val="Arial"/>
      <family val="2"/>
    </font>
    <font>
      <b/>
      <sz val="24"/>
      <name val="Arial"/>
      <family val="2"/>
    </font>
    <font>
      <b/>
      <i/>
      <sz val="12"/>
      <name val="Arial"/>
      <family val="2"/>
    </font>
    <font>
      <b/>
      <sz val="8"/>
      <name val="Arial"/>
      <family val="2"/>
    </font>
    <font>
      <sz val="8"/>
      <name val="Arial"/>
      <family val="2"/>
    </font>
    <font>
      <sz val="8"/>
      <color indexed="12"/>
      <name val="Arial"/>
      <family val="2"/>
    </font>
    <font>
      <sz val="8"/>
      <color indexed="8"/>
      <name val="Arial"/>
      <family val="2"/>
    </font>
    <font>
      <sz val="10"/>
      <color indexed="12"/>
      <name val="Arial"/>
      <family val="2"/>
    </font>
    <font>
      <b/>
      <sz val="10"/>
      <name val="Arial"/>
      <family val="2"/>
    </font>
    <font>
      <b/>
      <sz val="12"/>
      <name val="Arial"/>
      <family val="2"/>
    </font>
    <font>
      <sz val="12"/>
      <name val="Statistical Symbols"/>
    </font>
    <font>
      <vertAlign val="subscript"/>
      <sz val="10"/>
      <name val="Arial"/>
      <family val="2"/>
    </font>
    <font>
      <vertAlign val="superscript"/>
      <sz val="10"/>
      <name val="Arial"/>
      <family val="2"/>
    </font>
    <font>
      <b/>
      <sz val="6"/>
      <name val="Small Fonts"/>
      <family val="2"/>
    </font>
    <font>
      <b/>
      <vertAlign val="subscript"/>
      <sz val="10"/>
      <name val="Arial"/>
      <family val="2"/>
    </font>
    <font>
      <i/>
      <sz val="10"/>
      <name val="Arial"/>
      <family val="2"/>
    </font>
    <font>
      <sz val="10"/>
      <name val="Statistical Symbols"/>
    </font>
    <font>
      <sz val="12"/>
      <name val="Arial"/>
      <family val="2"/>
    </font>
    <font>
      <sz val="10"/>
      <color indexed="10"/>
      <name val="Arial"/>
      <family val="2"/>
    </font>
    <font>
      <vertAlign val="subscript"/>
      <sz val="8"/>
      <name val="Arial"/>
      <family val="2"/>
    </font>
    <font>
      <b/>
      <sz val="8"/>
      <color indexed="81"/>
      <name val="Tahoma"/>
      <family val="2"/>
    </font>
    <font>
      <sz val="8"/>
      <color indexed="81"/>
      <name val="Tahoma"/>
      <family val="2"/>
    </font>
    <font>
      <sz val="11"/>
      <color theme="1"/>
      <name val="Calibri"/>
      <family val="2"/>
      <scheme val="minor"/>
    </font>
    <font>
      <b/>
      <sz val="14"/>
      <name val="Arial"/>
      <family val="2"/>
    </font>
    <font>
      <b/>
      <sz val="26"/>
      <name val="Arial"/>
      <family val="2"/>
    </font>
    <font>
      <sz val="8"/>
      <color theme="0"/>
      <name val="Calibri"/>
      <family val="2"/>
      <scheme val="minor"/>
    </font>
    <font>
      <b/>
      <i/>
      <sz val="10"/>
      <name val="Arial"/>
      <family val="2"/>
    </font>
    <font>
      <u/>
      <sz val="11"/>
      <color theme="10"/>
      <name val="Calibri"/>
      <family val="2"/>
      <scheme val="minor"/>
    </font>
    <font>
      <sz val="10"/>
      <color theme="1"/>
      <name val="Calibri"/>
      <family val="2"/>
      <scheme val="minor"/>
    </font>
    <font>
      <b/>
      <sz val="11"/>
      <name val="Calibri"/>
      <family val="2"/>
      <scheme val="minor"/>
    </font>
    <font>
      <b/>
      <sz val="8"/>
      <color theme="2" tint="-0.249977111117893"/>
      <name val="Calibri"/>
      <family val="2"/>
      <scheme val="minor"/>
    </font>
    <font>
      <sz val="8"/>
      <name val="Calibri"/>
      <family val="2"/>
      <scheme val="minor"/>
    </font>
    <font>
      <sz val="6"/>
      <color theme="1"/>
      <name val="Calibri"/>
      <family val="2"/>
      <scheme val="minor"/>
    </font>
    <font>
      <sz val="11"/>
      <color rgb="FF000000"/>
      <name val="Calibri"/>
      <scheme val="minor"/>
    </font>
    <font>
      <b/>
      <i/>
      <u/>
      <sz val="11"/>
      <color rgb="FF000000"/>
      <name val="Calibri"/>
      <scheme val="minor"/>
    </font>
  </fonts>
  <fills count="13">
    <fill>
      <patternFill patternType="none"/>
    </fill>
    <fill>
      <patternFill patternType="gray125"/>
    </fill>
    <fill>
      <patternFill patternType="solid">
        <fgColor theme="8"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9"/>
        <bgColor indexed="64"/>
      </patternFill>
    </fill>
    <fill>
      <patternFill patternType="solid">
        <fgColor rgb="FF99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s>
  <cellStyleXfs count="4">
    <xf numFmtId="0" fontId="0" fillId="0" borderId="0"/>
    <xf numFmtId="0" fontId="9" fillId="0" borderId="0"/>
    <xf numFmtId="0" fontId="31" fillId="0" borderId="0"/>
    <xf numFmtId="0" fontId="36" fillId="0" borderId="0" applyNumberFormat="0" applyFill="0" applyBorder="0" applyAlignment="0" applyProtection="0"/>
  </cellStyleXfs>
  <cellXfs count="408">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xf numFmtId="0" fontId="9" fillId="0" borderId="0" xfId="1"/>
    <xf numFmtId="0" fontId="13" fillId="0" borderId="0" xfId="1" applyFont="1"/>
    <xf numFmtId="0" fontId="17" fillId="0" borderId="14" xfId="1" applyFont="1" applyBorder="1" applyAlignment="1">
      <alignment horizontal="center" shrinkToFit="1"/>
    </xf>
    <xf numFmtId="0" fontId="9" fillId="0" borderId="3" xfId="1" applyBorder="1" applyAlignment="1">
      <alignment shrinkToFit="1"/>
    </xf>
    <xf numFmtId="0" fontId="9" fillId="0" borderId="4" xfId="1" applyBorder="1" applyAlignment="1">
      <alignment shrinkToFit="1"/>
    </xf>
    <xf numFmtId="0" fontId="9" fillId="0" borderId="27" xfId="1" applyBorder="1" applyAlignment="1">
      <alignment shrinkToFit="1"/>
    </xf>
    <xf numFmtId="0" fontId="9" fillId="0" borderId="30" xfId="1" applyBorder="1" applyAlignment="1">
      <alignment horizontal="center" shrinkToFit="1"/>
    </xf>
    <xf numFmtId="0" fontId="9" fillId="0" borderId="0" xfId="1" applyAlignment="1">
      <alignment horizontal="center" shrinkToFit="1"/>
    </xf>
    <xf numFmtId="0" fontId="9" fillId="0" borderId="6" xfId="1" applyBorder="1" applyAlignment="1">
      <alignment horizontal="center" shrinkToFit="1"/>
    </xf>
    <xf numFmtId="0" fontId="9" fillId="0" borderId="30" xfId="1" applyBorder="1" applyAlignment="1">
      <alignment shrinkToFit="1"/>
    </xf>
    <xf numFmtId="0" fontId="9" fillId="0" borderId="25" xfId="1" applyBorder="1" applyAlignment="1">
      <alignment shrinkToFit="1"/>
    </xf>
    <xf numFmtId="0" fontId="9" fillId="0" borderId="9" xfId="1" applyBorder="1" applyAlignment="1">
      <alignment horizontal="center" shrinkToFit="1"/>
    </xf>
    <xf numFmtId="0" fontId="9" fillId="0" borderId="8" xfId="1" applyBorder="1" applyAlignment="1">
      <alignment shrinkToFit="1"/>
    </xf>
    <xf numFmtId="0" fontId="19" fillId="0" borderId="8" xfId="1" applyFont="1" applyBorder="1" applyAlignment="1">
      <alignment horizontal="center" shrinkToFit="1"/>
    </xf>
    <xf numFmtId="0" fontId="19" fillId="0" borderId="29" xfId="1" applyFont="1" applyBorder="1" applyAlignment="1">
      <alignment horizontal="center" shrinkToFit="1"/>
    </xf>
    <xf numFmtId="0" fontId="9" fillId="0" borderId="0" xfId="1" applyAlignment="1">
      <alignment shrinkToFit="1"/>
    </xf>
    <xf numFmtId="0" fontId="9" fillId="0" borderId="7" xfId="1" applyBorder="1" applyAlignment="1">
      <alignment shrinkToFit="1"/>
    </xf>
    <xf numFmtId="164" fontId="9" fillId="0" borderId="0" xfId="1" quotePrefix="1" applyNumberFormat="1" applyAlignment="1">
      <alignment horizontal="left" shrinkToFit="1"/>
    </xf>
    <xf numFmtId="0" fontId="9" fillId="0" borderId="9" xfId="1" applyBorder="1" applyAlignment="1">
      <alignment shrinkToFit="1"/>
    </xf>
    <xf numFmtId="0" fontId="9" fillId="0" borderId="26" xfId="1" applyBorder="1" applyAlignment="1">
      <alignment shrinkToFit="1"/>
    </xf>
    <xf numFmtId="0" fontId="19" fillId="0" borderId="0" xfId="1" applyFont="1" applyAlignment="1">
      <alignment horizontal="left" shrinkToFit="1"/>
    </xf>
    <xf numFmtId="0" fontId="24" fillId="0" borderId="6" xfId="1" applyFont="1" applyBorder="1" applyAlignment="1">
      <alignment horizontal="centerContinuous" shrinkToFit="1"/>
    </xf>
    <xf numFmtId="0" fontId="9" fillId="0" borderId="0" xfId="1" applyAlignment="1">
      <alignment horizontal="centerContinuous" shrinkToFit="1"/>
    </xf>
    <xf numFmtId="2" fontId="9" fillId="0" borderId="0" xfId="1" applyNumberFormat="1" applyAlignment="1">
      <alignment horizontal="centerContinuous" shrinkToFit="1"/>
    </xf>
    <xf numFmtId="0" fontId="9" fillId="0" borderId="31" xfId="1" applyBorder="1" applyAlignment="1">
      <alignment horizontal="centerContinuous" shrinkToFit="1"/>
    </xf>
    <xf numFmtId="0" fontId="19" fillId="0" borderId="24" xfId="1" applyFont="1" applyBorder="1" applyAlignment="1">
      <alignment horizontal="center" shrinkToFit="1"/>
    </xf>
    <xf numFmtId="0" fontId="9" fillId="0" borderId="29" xfId="1" applyBorder="1" applyAlignment="1">
      <alignment horizontal="center" shrinkToFit="1"/>
    </xf>
    <xf numFmtId="0" fontId="9" fillId="0" borderId="25" xfId="1" applyBorder="1" applyAlignment="1">
      <alignment horizontal="center" shrinkToFit="1"/>
    </xf>
    <xf numFmtId="165" fontId="9" fillId="0" borderId="35" xfId="1" quotePrefix="1" applyNumberFormat="1" applyBorder="1" applyAlignment="1">
      <alignment horizontal="left" shrinkToFit="1"/>
    </xf>
    <xf numFmtId="0" fontId="19" fillId="0" borderId="32" xfId="1" applyFont="1" applyBorder="1" applyAlignment="1">
      <alignment horizontal="center" shrinkToFit="1"/>
    </xf>
    <xf numFmtId="165" fontId="9" fillId="0" borderId="38" xfId="1" quotePrefix="1" applyNumberFormat="1" applyBorder="1" applyAlignment="1">
      <alignment horizontal="left" shrinkToFit="1"/>
    </xf>
    <xf numFmtId="0" fontId="19" fillId="0" borderId="8" xfId="1" applyFont="1" applyBorder="1" applyAlignment="1">
      <alignment horizontal="left" shrinkToFit="1"/>
    </xf>
    <xf numFmtId="0" fontId="27" fillId="0" borderId="9" xfId="1" applyFont="1" applyBorder="1" applyAlignment="1">
      <alignment shrinkToFit="1"/>
    </xf>
    <xf numFmtId="0" fontId="27" fillId="0" borderId="12" xfId="1" applyFont="1" applyBorder="1" applyAlignment="1">
      <alignment shrinkToFit="1"/>
    </xf>
    <xf numFmtId="0" fontId="27" fillId="0" borderId="12" xfId="1" quotePrefix="1" applyFont="1" applyBorder="1" applyAlignment="1">
      <alignment horizontal="center" shrinkToFit="1"/>
    </xf>
    <xf numFmtId="0" fontId="9" fillId="0" borderId="12" xfId="1" applyBorder="1" applyAlignment="1">
      <alignment shrinkToFit="1"/>
    </xf>
    <xf numFmtId="0" fontId="9" fillId="0" borderId="11" xfId="1" applyBorder="1" applyAlignment="1">
      <alignment horizontal="left" shrinkToFit="1"/>
    </xf>
    <xf numFmtId="0" fontId="9" fillId="0" borderId="0" xfId="1" quotePrefix="1" applyAlignment="1">
      <alignment horizontal="center" shrinkToFit="1"/>
    </xf>
    <xf numFmtId="0" fontId="9" fillId="0" borderId="6" xfId="1" applyBorder="1" applyAlignment="1">
      <alignment shrinkToFit="1"/>
    </xf>
    <xf numFmtId="0" fontId="9" fillId="0" borderId="5" xfId="1" applyBorder="1" applyAlignment="1">
      <alignment shrinkToFit="1"/>
    </xf>
    <xf numFmtId="0" fontId="9" fillId="0" borderId="9" xfId="1" quotePrefix="1" applyBorder="1" applyAlignment="1">
      <alignment horizontal="center" shrinkToFit="1"/>
    </xf>
    <xf numFmtId="164" fontId="9" fillId="0" borderId="9" xfId="1" applyNumberFormat="1" applyBorder="1" applyAlignment="1">
      <alignment horizontal="left" shrinkToFit="1"/>
    </xf>
    <xf numFmtId="0" fontId="9" fillId="0" borderId="10" xfId="1" applyBorder="1" applyAlignment="1">
      <alignment shrinkToFit="1"/>
    </xf>
    <xf numFmtId="0" fontId="12" fillId="0" borderId="30" xfId="1" applyFont="1" applyBorder="1"/>
    <xf numFmtId="0" fontId="9" fillId="0" borderId="9" xfId="1" applyBorder="1"/>
    <xf numFmtId="0" fontId="9" fillId="0" borderId="26" xfId="1" applyBorder="1"/>
    <xf numFmtId="0" fontId="13" fillId="0" borderId="0" xfId="1" applyFont="1" applyAlignment="1">
      <alignment shrinkToFit="1"/>
    </xf>
    <xf numFmtId="0" fontId="13" fillId="0" borderId="30" xfId="1" applyFont="1" applyBorder="1"/>
    <xf numFmtId="0" fontId="9" fillId="0" borderId="20" xfId="1" applyBorder="1"/>
    <xf numFmtId="0" fontId="9" fillId="0" borderId="21" xfId="1" applyBorder="1"/>
    <xf numFmtId="0" fontId="9" fillId="0" borderId="22" xfId="1" applyBorder="1"/>
    <xf numFmtId="0" fontId="9" fillId="4" borderId="0" xfId="1" applyFill="1" applyAlignment="1">
      <alignment vertical="center" wrapText="1"/>
    </xf>
    <xf numFmtId="0" fontId="9" fillId="4" borderId="0" xfId="1" applyFill="1" applyAlignment="1">
      <alignment horizontal="center" vertical="center" wrapText="1"/>
    </xf>
    <xf numFmtId="0" fontId="9" fillId="4" borderId="0" xfId="1" applyFill="1"/>
    <xf numFmtId="0" fontId="9" fillId="5" borderId="0" xfId="1" applyFill="1"/>
    <xf numFmtId="0" fontId="32" fillId="6" borderId="1"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7" borderId="1" xfId="1" applyFont="1" applyFill="1" applyBorder="1" applyAlignment="1">
      <alignment horizontal="center" vertical="center" wrapText="1"/>
    </xf>
    <xf numFmtId="0" fontId="32" fillId="8" borderId="1" xfId="1" applyFont="1" applyFill="1" applyBorder="1" applyAlignment="1">
      <alignment horizontal="center" vertical="center" wrapText="1"/>
    </xf>
    <xf numFmtId="0" fontId="18" fillId="0" borderId="1" xfId="1" applyFont="1" applyBorder="1" applyAlignment="1">
      <alignment horizontal="center" vertical="center" wrapText="1"/>
    </xf>
    <xf numFmtId="0" fontId="26" fillId="0" borderId="1" xfId="1" applyFont="1" applyBorder="1" applyAlignment="1">
      <alignment horizontal="center" vertical="center" wrapText="1"/>
    </xf>
    <xf numFmtId="0" fontId="18" fillId="4" borderId="0" xfId="1" applyFont="1" applyFill="1" applyAlignment="1">
      <alignment horizontal="center" vertical="center" wrapText="1"/>
    </xf>
    <xf numFmtId="0" fontId="26" fillId="4" borderId="0" xfId="1" applyFont="1" applyFill="1"/>
    <xf numFmtId="0" fontId="26" fillId="5" borderId="0" xfId="1" applyFont="1" applyFill="1"/>
    <xf numFmtId="0" fontId="18" fillId="0" borderId="1" xfId="1" applyFont="1" applyBorder="1" applyAlignment="1" applyProtection="1">
      <alignment horizontal="center" vertical="center" wrapText="1"/>
      <protection locked="0"/>
    </xf>
    <xf numFmtId="0" fontId="6" fillId="0" borderId="0" xfId="0" applyFont="1" applyAlignment="1">
      <alignment vertical="center"/>
    </xf>
    <xf numFmtId="0" fontId="5" fillId="0" borderId="0" xfId="0" applyFont="1" applyAlignment="1">
      <alignment vertical="center"/>
    </xf>
    <xf numFmtId="0" fontId="5" fillId="3" borderId="0" xfId="0" applyFont="1" applyFill="1" applyAlignment="1">
      <alignment vertical="center"/>
    </xf>
    <xf numFmtId="0" fontId="4" fillId="12" borderId="0" xfId="0" applyFont="1" applyFill="1" applyAlignment="1">
      <alignment vertical="center"/>
    </xf>
    <xf numFmtId="0" fontId="2" fillId="12" borderId="0" xfId="0" applyFont="1" applyFill="1" applyAlignment="1">
      <alignment vertical="center"/>
    </xf>
    <xf numFmtId="0" fontId="4" fillId="12" borderId="5" xfId="0" applyFont="1" applyFill="1" applyBorder="1" applyAlignment="1">
      <alignment vertical="center"/>
    </xf>
    <xf numFmtId="0" fontId="4" fillId="12" borderId="7" xfId="0" applyFont="1" applyFill="1" applyBorder="1" applyAlignment="1">
      <alignment vertical="center"/>
    </xf>
    <xf numFmtId="0" fontId="4" fillId="12" borderId="10" xfId="0" applyFont="1" applyFill="1" applyBorder="1" applyAlignment="1">
      <alignment vertical="center"/>
    </xf>
    <xf numFmtId="0" fontId="5" fillId="2" borderId="1" xfId="0" applyFont="1" applyFill="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0" fillId="0" borderId="0" xfId="0" applyAlignment="1">
      <alignment wrapText="1"/>
    </xf>
    <xf numFmtId="0" fontId="4" fillId="0" borderId="0" xfId="0" applyFont="1" applyAlignment="1">
      <alignment wrapText="1"/>
    </xf>
    <xf numFmtId="0" fontId="0" fillId="0" borderId="6" xfId="0" applyBorder="1" applyAlignment="1">
      <alignment vertical="center"/>
    </xf>
    <xf numFmtId="0" fontId="17" fillId="2" borderId="35" xfId="1" applyFont="1" applyFill="1" applyBorder="1" applyAlignment="1">
      <alignment shrinkToFit="1"/>
    </xf>
    <xf numFmtId="0" fontId="17" fillId="2" borderId="34" xfId="1" applyFont="1" applyFill="1" applyBorder="1" applyAlignment="1">
      <alignment horizontal="center" shrinkToFit="1"/>
    </xf>
    <xf numFmtId="165" fontId="17" fillId="2" borderId="38" xfId="1" applyNumberFormat="1" applyFont="1" applyFill="1" applyBorder="1" applyAlignment="1">
      <alignment horizontal="left" shrinkToFit="1"/>
    </xf>
    <xf numFmtId="0" fontId="17" fillId="2" borderId="13" xfId="1" applyFont="1" applyFill="1" applyBorder="1" applyAlignment="1">
      <alignment horizontal="center" shrinkToFit="1"/>
    </xf>
    <xf numFmtId="165" fontId="17" fillId="2" borderId="25" xfId="1" quotePrefix="1" applyNumberFormat="1" applyFont="1" applyFill="1" applyBorder="1" applyAlignment="1">
      <alignment horizontal="left" shrinkToFit="1"/>
    </xf>
    <xf numFmtId="0" fontId="17" fillId="2" borderId="10" xfId="1" applyFont="1" applyFill="1" applyBorder="1" applyAlignment="1">
      <alignment horizontal="center" shrinkToFit="1"/>
    </xf>
    <xf numFmtId="165" fontId="17" fillId="2" borderId="20" xfId="1" quotePrefix="1" applyNumberFormat="1" applyFont="1" applyFill="1" applyBorder="1" applyAlignment="1">
      <alignment horizontal="left" shrinkToFit="1"/>
    </xf>
    <xf numFmtId="0" fontId="17" fillId="2" borderId="28" xfId="1" applyFont="1" applyFill="1" applyBorder="1" applyAlignment="1">
      <alignment horizontal="center" shrinkToFit="1"/>
    </xf>
    <xf numFmtId="0" fontId="13" fillId="2" borderId="35" xfId="1" applyFont="1" applyFill="1" applyBorder="1"/>
    <xf numFmtId="0" fontId="13" fillId="2" borderId="33" xfId="1" applyFont="1" applyFill="1" applyBorder="1"/>
    <xf numFmtId="0" fontId="18" fillId="2" borderId="33" xfId="1" applyFont="1" applyFill="1" applyBorder="1" applyAlignment="1">
      <alignment horizontal="center"/>
    </xf>
    <xf numFmtId="0" fontId="13" fillId="2" borderId="34" xfId="1" applyFont="1" applyFill="1" applyBorder="1"/>
    <xf numFmtId="0" fontId="18" fillId="2" borderId="32" xfId="1" applyFont="1" applyFill="1" applyBorder="1" applyAlignment="1">
      <alignment horizontal="centerContinuous"/>
    </xf>
    <xf numFmtId="0" fontId="18" fillId="2" borderId="33" xfId="1" applyFont="1" applyFill="1" applyBorder="1" applyAlignment="1">
      <alignment horizontal="centerContinuous"/>
    </xf>
    <xf numFmtId="0" fontId="9" fillId="2" borderId="33" xfId="1" applyFill="1" applyBorder="1" applyAlignment="1">
      <alignment horizontal="centerContinuous"/>
    </xf>
    <xf numFmtId="0" fontId="9" fillId="2" borderId="36" xfId="1" applyFill="1" applyBorder="1" applyAlignment="1">
      <alignment horizontal="centerContinuous"/>
    </xf>
    <xf numFmtId="0" fontId="17" fillId="2" borderId="2" xfId="1" applyFont="1" applyFill="1" applyBorder="1" applyAlignment="1">
      <alignment horizontal="center" shrinkToFit="1"/>
    </xf>
    <xf numFmtId="0" fontId="22" fillId="2" borderId="1" xfId="1" applyFont="1" applyFill="1" applyBorder="1" applyAlignment="1">
      <alignment horizontal="center" vertical="center" shrinkToFit="1"/>
    </xf>
    <xf numFmtId="0" fontId="17" fillId="2" borderId="1" xfId="1" applyFont="1" applyFill="1" applyBorder="1" applyAlignment="1">
      <alignment horizontal="center" vertical="center" shrinkToFit="1"/>
    </xf>
    <xf numFmtId="0" fontId="3" fillId="0" borderId="0" xfId="0" applyFont="1"/>
    <xf numFmtId="164" fontId="9" fillId="0" borderId="1" xfId="1" applyNumberFormat="1" applyBorder="1" applyAlignment="1">
      <alignment horizontal="center" shrinkToFit="1"/>
    </xf>
    <xf numFmtId="164" fontId="9" fillId="0" borderId="14" xfId="1" applyNumberFormat="1" applyBorder="1" applyAlignment="1">
      <alignment horizontal="center" shrinkToFit="1"/>
    </xf>
    <xf numFmtId="164" fontId="9" fillId="0" borderId="23" xfId="1" applyNumberFormat="1" applyBorder="1" applyAlignment="1">
      <alignment shrinkToFit="1"/>
    </xf>
    <xf numFmtId="164" fontId="9" fillId="0" borderId="28" xfId="1" applyNumberFormat="1" applyBorder="1" applyAlignment="1">
      <alignment horizontal="center" shrinkToFit="1"/>
    </xf>
    <xf numFmtId="0" fontId="5" fillId="2" borderId="13" xfId="0" applyFont="1" applyFill="1" applyBorder="1" applyAlignment="1">
      <alignment horizontal="left" vertical="center"/>
    </xf>
    <xf numFmtId="164" fontId="9" fillId="0" borderId="39" xfId="1" applyNumberFormat="1" applyBorder="1" applyAlignment="1">
      <alignment horizontal="center" vertical="center" shrinkToFit="1"/>
    </xf>
    <xf numFmtId="164" fontId="9" fillId="0" borderId="9" xfId="1" applyNumberFormat="1" applyBorder="1" applyAlignment="1">
      <alignment horizontal="center" vertical="center" shrinkToFit="1"/>
    </xf>
    <xf numFmtId="164" fontId="9" fillId="0" borderId="26" xfId="1" applyNumberFormat="1" applyBorder="1" applyAlignment="1">
      <alignment horizontal="center" vertical="center" shrinkToFit="1"/>
    </xf>
    <xf numFmtId="164" fontId="9" fillId="0" borderId="19" xfId="1" applyNumberFormat="1" applyBorder="1" applyAlignment="1">
      <alignment horizontal="center" vertical="center" shrinkToFit="1"/>
    </xf>
    <xf numFmtId="164" fontId="9" fillId="0" borderId="22" xfId="1" applyNumberFormat="1" applyBorder="1" applyAlignment="1">
      <alignment horizontal="center" vertical="center" shrinkToFit="1"/>
    </xf>
    <xf numFmtId="164" fontId="9" fillId="0" borderId="33" xfId="1" applyNumberFormat="1" applyBorder="1" applyAlignment="1">
      <alignment horizontal="center" vertical="center" shrinkToFit="1"/>
    </xf>
    <xf numFmtId="164" fontId="16" fillId="11" borderId="37" xfId="1" applyNumberFormat="1" applyFont="1" applyFill="1" applyBorder="1" applyAlignment="1" applyProtection="1">
      <alignment horizontal="center" shrinkToFit="1"/>
      <protection locked="0"/>
    </xf>
    <xf numFmtId="164" fontId="16" fillId="11" borderId="1" xfId="1" applyNumberFormat="1" applyFont="1" applyFill="1" applyBorder="1" applyAlignment="1" applyProtection="1">
      <alignment horizontal="center" shrinkToFit="1"/>
      <protection locked="0"/>
    </xf>
    <xf numFmtId="0" fontId="14" fillId="11" borderId="1" xfId="1" applyFont="1" applyFill="1" applyBorder="1" applyAlignment="1">
      <alignment horizontal="center" shrinkToFit="1"/>
    </xf>
    <xf numFmtId="0" fontId="9" fillId="0" borderId="1" xfId="1" applyBorder="1" applyAlignment="1">
      <alignment horizontal="center" vertical="center" shrinkToFit="1"/>
    </xf>
    <xf numFmtId="166" fontId="9" fillId="0" borderId="1" xfId="1" applyNumberFormat="1" applyBorder="1" applyAlignment="1">
      <alignment horizontal="center" vertical="center" shrinkToFit="1"/>
    </xf>
    <xf numFmtId="0" fontId="38" fillId="2" borderId="1" xfId="0" applyFont="1" applyFill="1" applyBorder="1" applyAlignment="1">
      <alignment horizontal="left" vertical="center"/>
    </xf>
    <xf numFmtId="0" fontId="39" fillId="0" borderId="1" xfId="0" applyFont="1" applyBorder="1" applyAlignment="1">
      <alignment horizontal="center" vertical="center" wrapTex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2" borderId="1" xfId="0" applyFont="1" applyFill="1" applyBorder="1" applyAlignment="1">
      <alignment horizontal="lef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4" fillId="0" borderId="1" xfId="0" applyFont="1" applyBorder="1" applyAlignment="1">
      <alignment horizontal="center" vertical="center"/>
    </xf>
    <xf numFmtId="0" fontId="3" fillId="2" borderId="2"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8"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3" borderId="1" xfId="0" applyFont="1" applyFill="1" applyBorder="1" applyAlignment="1">
      <alignment horizontal="center" vertical="center"/>
    </xf>
    <xf numFmtId="0" fontId="36" fillId="0" borderId="11" xfId="3"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2" fillId="2" borderId="48" xfId="0" applyFont="1" applyFill="1" applyBorder="1" applyAlignment="1">
      <alignment horizontal="center" vertical="center" wrapText="1"/>
    </xf>
    <xf numFmtId="0" fontId="0" fillId="2" borderId="48" xfId="0" applyFill="1" applyBorder="1" applyAlignment="1">
      <alignment horizontal="center" vertical="center" wrapText="1"/>
    </xf>
    <xf numFmtId="0" fontId="0" fillId="2" borderId="0" xfId="0" applyFill="1" applyAlignment="1">
      <alignment horizontal="center" vertical="center" wrapText="1"/>
    </xf>
    <xf numFmtId="0" fontId="3" fillId="3" borderId="16" xfId="0" applyFont="1" applyFill="1" applyBorder="1" applyAlignment="1">
      <alignment horizontal="center"/>
    </xf>
    <xf numFmtId="0" fontId="36" fillId="0" borderId="1" xfId="3" applyBorder="1" applyAlignment="1">
      <alignment horizontal="center" vertical="center"/>
    </xf>
    <xf numFmtId="0" fontId="3" fillId="4" borderId="1" xfId="0" applyFont="1" applyFill="1" applyBorder="1" applyAlignment="1">
      <alignment horizontal="center" vertical="center"/>
    </xf>
    <xf numFmtId="0" fontId="5" fillId="2" borderId="1" xfId="0" applyFont="1" applyFill="1" applyBorder="1" applyAlignment="1">
      <alignment horizontal="left" vertical="center"/>
    </xf>
    <xf numFmtId="0" fontId="4" fillId="0" borderId="1" xfId="0" applyFont="1" applyBorder="1" applyAlignment="1">
      <alignment horizontal="center" vertical="center" wrapText="1"/>
    </xf>
    <xf numFmtId="0" fontId="5" fillId="4" borderId="1" xfId="0" applyFont="1" applyFill="1" applyBorder="1" applyAlignment="1">
      <alignment horizontal="left"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4" fillId="4" borderId="1" xfId="0" applyFont="1" applyFill="1" applyBorder="1" applyAlignment="1">
      <alignment horizontal="center"/>
    </xf>
    <xf numFmtId="0" fontId="5" fillId="4" borderId="1" xfId="0" applyFont="1" applyFill="1" applyBorder="1" applyAlignment="1">
      <alignment horizontal="center" vertical="center" wrapText="1"/>
    </xf>
    <xf numFmtId="0" fontId="34" fillId="10" borderId="1" xfId="0" applyFont="1" applyFill="1" applyBorder="1" applyAlignment="1">
      <alignment horizont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0" fillId="2" borderId="1" xfId="0" applyFill="1" applyBorder="1" applyAlignment="1">
      <alignment horizontal="center"/>
    </xf>
    <xf numFmtId="0" fontId="4" fillId="2" borderId="1" xfId="0" applyFont="1" applyFill="1" applyBorder="1" applyAlignment="1">
      <alignment horizontal="left" indent="2"/>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 vertical="top"/>
    </xf>
    <xf numFmtId="0" fontId="5" fillId="2" borderId="14" xfId="0" applyFont="1" applyFill="1" applyBorder="1" applyAlignment="1">
      <alignment horizontal="center" vertical="top"/>
    </xf>
    <xf numFmtId="0" fontId="5" fillId="2" borderId="2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6" fillId="2" borderId="16" xfId="0" applyFont="1" applyFill="1" applyBorder="1" applyAlignment="1">
      <alignment horizontal="center" vertical="center"/>
    </xf>
    <xf numFmtId="0" fontId="3" fillId="2" borderId="2" xfId="0" applyFont="1" applyFill="1" applyBorder="1" applyAlignment="1">
      <alignment horizontal="center"/>
    </xf>
    <xf numFmtId="0" fontId="26"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1" xfId="1" applyFont="1" applyBorder="1" applyAlignment="1" applyProtection="1">
      <alignment horizontal="center" vertical="center" wrapText="1"/>
      <protection locked="0"/>
    </xf>
    <xf numFmtId="0" fontId="18" fillId="4" borderId="2" xfId="1" applyFont="1" applyFill="1" applyBorder="1" applyAlignment="1">
      <alignment horizontal="center" vertical="center" textRotation="255" wrapText="1"/>
    </xf>
    <xf numFmtId="0" fontId="26" fillId="4" borderId="16" xfId="1" applyFont="1" applyFill="1" applyBorder="1" applyAlignment="1">
      <alignment vertical="center" wrapText="1"/>
    </xf>
    <xf numFmtId="0" fontId="32" fillId="6" borderId="1" xfId="1" applyFont="1" applyFill="1" applyBorder="1" applyAlignment="1">
      <alignment horizontal="center" vertical="center" wrapText="1"/>
    </xf>
    <xf numFmtId="0" fontId="9" fillId="6" borderId="1" xfId="1" applyFill="1" applyBorder="1" applyAlignment="1">
      <alignment horizontal="center" vertical="center" wrapText="1"/>
    </xf>
    <xf numFmtId="0" fontId="32" fillId="7" borderId="1" xfId="1" applyFont="1" applyFill="1" applyBorder="1" applyAlignment="1">
      <alignment horizontal="center" vertical="center" wrapText="1"/>
    </xf>
    <xf numFmtId="0" fontId="32" fillId="8" borderId="1" xfId="1" applyFont="1" applyFill="1" applyBorder="1" applyAlignment="1">
      <alignment horizontal="center" vertical="center" wrapText="1"/>
    </xf>
    <xf numFmtId="0" fontId="9" fillId="8" borderId="1" xfId="1" applyFill="1" applyBorder="1" applyAlignment="1">
      <alignment horizontal="center" vertical="center" wrapText="1"/>
    </xf>
    <xf numFmtId="0" fontId="4" fillId="0" borderId="2"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3" borderId="2" xfId="0" applyFont="1" applyFill="1" applyBorder="1" applyAlignment="1">
      <alignment horizontal="center" vertical="center" wrapText="1"/>
    </xf>
    <xf numFmtId="0" fontId="4" fillId="0" borderId="2" xfId="0" applyFont="1" applyBorder="1" applyAlignment="1">
      <alignment horizont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8"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wrapText="1"/>
    </xf>
    <xf numFmtId="0" fontId="5" fillId="2" borderId="14" xfId="0" applyFont="1" applyFill="1" applyBorder="1" applyAlignment="1">
      <alignment horizontal="center" wrapText="1"/>
    </xf>
    <xf numFmtId="0" fontId="3" fillId="2" borderId="15"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4" fillId="0" borderId="1" xfId="0" applyFont="1" applyBorder="1" applyAlignment="1">
      <alignment horizontal="left"/>
    </xf>
    <xf numFmtId="0" fontId="8" fillId="2" borderId="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6" xfId="0" applyFont="1" applyFill="1" applyBorder="1" applyAlignment="1">
      <alignment horizontal="center" vertical="center"/>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0" fontId="4" fillId="11" borderId="1" xfId="0" applyFont="1" applyFill="1" applyBorder="1" applyAlignment="1">
      <alignment horizontal="center" vertical="center"/>
    </xf>
    <xf numFmtId="0" fontId="4" fillId="12" borderId="4" xfId="0" applyFont="1" applyFill="1" applyBorder="1" applyAlignment="1">
      <alignment horizontal="center"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5" fillId="2" borderId="13" xfId="0" applyFont="1" applyFill="1" applyBorder="1" applyAlignment="1">
      <alignment horizontal="left" vertical="center"/>
    </xf>
    <xf numFmtId="0" fontId="5" fillId="2" borderId="11" xfId="0" applyFont="1" applyFill="1"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5" fillId="9" borderId="1" xfId="0" applyFont="1" applyFill="1" applyBorder="1" applyAlignment="1">
      <alignment horizontal="left" vertical="center"/>
    </xf>
    <xf numFmtId="0" fontId="4" fillId="9" borderId="1" xfId="0" applyFont="1" applyFill="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11" borderId="1"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13" xfId="0" applyFont="1" applyFill="1" applyBorder="1" applyAlignment="1">
      <alignment horizontal="right"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0" fillId="0" borderId="1" xfId="0" applyBorder="1" applyAlignment="1">
      <alignment horizontal="center"/>
    </xf>
    <xf numFmtId="0" fontId="4" fillId="2" borderId="1" xfId="0" applyFont="1" applyFill="1" applyBorder="1" applyAlignment="1">
      <alignment horizontal="center"/>
    </xf>
    <xf numFmtId="0" fontId="4" fillId="12" borderId="11" xfId="0" applyFont="1" applyFill="1" applyBorder="1" applyAlignment="1">
      <alignment horizontal="center"/>
    </xf>
    <xf numFmtId="0" fontId="4" fillId="12" borderId="12" xfId="0" applyFont="1" applyFill="1" applyBorder="1" applyAlignment="1">
      <alignment horizontal="center"/>
    </xf>
    <xf numFmtId="0" fontId="4" fillId="12" borderId="13" xfId="0" applyFont="1" applyFill="1" applyBorder="1" applyAlignment="1">
      <alignment horizontal="center"/>
    </xf>
    <xf numFmtId="0" fontId="4" fillId="3" borderId="1" xfId="0" applyFont="1" applyFill="1" applyBorder="1" applyAlignment="1">
      <alignment horizontal="center"/>
    </xf>
    <xf numFmtId="0" fontId="5" fillId="2" borderId="1" xfId="0" applyFont="1" applyFill="1" applyBorder="1" applyAlignment="1">
      <alignment horizontal="center"/>
    </xf>
    <xf numFmtId="0" fontId="3" fillId="2" borderId="1" xfId="0" applyFont="1" applyFill="1" applyBorder="1" applyAlignment="1">
      <alignment horizontal="center" vertical="center" textRotation="90"/>
    </xf>
    <xf numFmtId="0" fontId="4" fillId="2" borderId="1"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2" borderId="1" xfId="0" applyFont="1" applyFill="1" applyBorder="1" applyAlignment="1">
      <alignment horizontal="left" vertical="center" indent="3"/>
    </xf>
    <xf numFmtId="0" fontId="5" fillId="2" borderId="1" xfId="0" applyFont="1" applyFill="1" applyBorder="1" applyAlignment="1">
      <alignment horizontal="left" vertical="center" wrapText="1" indent="3"/>
    </xf>
    <xf numFmtId="166" fontId="19" fillId="0" borderId="0" xfId="1" applyNumberFormat="1" applyFont="1" applyAlignment="1">
      <alignment horizontal="left" shrinkToFit="1"/>
    </xf>
    <xf numFmtId="0" fontId="9" fillId="0" borderId="0" xfId="1" applyAlignment="1">
      <alignment horizontal="left" shrinkToFit="1"/>
    </xf>
    <xf numFmtId="0" fontId="9" fillId="0" borderId="31" xfId="1" applyBorder="1" applyAlignment="1">
      <alignment horizontal="left" shrinkToFit="1"/>
    </xf>
    <xf numFmtId="0" fontId="24" fillId="0" borderId="8" xfId="1" applyFont="1" applyBorder="1" applyAlignment="1">
      <alignment horizontal="center" shrinkToFit="1"/>
    </xf>
    <xf numFmtId="0" fontId="24" fillId="0" borderId="9" xfId="1" applyFont="1" applyBorder="1" applyAlignment="1">
      <alignment horizontal="center" shrinkToFit="1"/>
    </xf>
    <xf numFmtId="0" fontId="24" fillId="0" borderId="26" xfId="1" applyFont="1" applyBorder="1" applyAlignment="1">
      <alignment horizontal="center" shrinkToFit="1"/>
    </xf>
    <xf numFmtId="0" fontId="17" fillId="2" borderId="46" xfId="1" applyFont="1" applyFill="1" applyBorder="1" applyAlignment="1">
      <alignment horizontal="center" vertical="center" wrapText="1"/>
    </xf>
    <xf numFmtId="0" fontId="17" fillId="2" borderId="4" xfId="1" applyFont="1" applyFill="1" applyBorder="1" applyAlignment="1">
      <alignment vertical="center" wrapText="1"/>
    </xf>
    <xf numFmtId="0" fontId="17" fillId="2" borderId="27" xfId="1" applyFont="1" applyFill="1" applyBorder="1" applyAlignment="1">
      <alignment vertical="center" wrapText="1"/>
    </xf>
    <xf numFmtId="0" fontId="17" fillId="2" borderId="30" xfId="1" applyFont="1" applyFill="1" applyBorder="1" applyAlignment="1">
      <alignment vertical="center" wrapText="1"/>
    </xf>
    <xf numFmtId="0" fontId="17" fillId="2" borderId="0" xfId="1" applyFont="1" applyFill="1" applyAlignment="1">
      <alignment vertical="center" wrapText="1"/>
    </xf>
    <xf numFmtId="0" fontId="17" fillId="2" borderId="31" xfId="1" applyFont="1" applyFill="1" applyBorder="1" applyAlignment="1">
      <alignment vertical="center" wrapText="1"/>
    </xf>
    <xf numFmtId="0" fontId="17" fillId="2" borderId="20" xfId="1" applyFont="1" applyFill="1" applyBorder="1" applyAlignment="1">
      <alignment vertical="center" wrapText="1"/>
    </xf>
    <xf numFmtId="0" fontId="17" fillId="2" borderId="21" xfId="1" applyFont="1" applyFill="1" applyBorder="1" applyAlignment="1">
      <alignment vertical="center" wrapText="1"/>
    </xf>
    <xf numFmtId="0" fontId="17" fillId="2" borderId="22" xfId="1" applyFont="1" applyFill="1" applyBorder="1" applyAlignment="1">
      <alignment vertical="center" wrapText="1"/>
    </xf>
    <xf numFmtId="0" fontId="9" fillId="0" borderId="33" xfId="1" applyBorder="1" applyAlignment="1">
      <alignment horizontal="left" shrinkToFit="1"/>
    </xf>
    <xf numFmtId="0" fontId="9" fillId="0" borderId="34" xfId="1" applyBorder="1" applyAlignment="1">
      <alignment horizontal="left" shrinkToFit="1"/>
    </xf>
    <xf numFmtId="0" fontId="17" fillId="2" borderId="45" xfId="1" applyFont="1" applyFill="1" applyBorder="1" applyAlignment="1">
      <alignment horizontal="center" shrinkToFit="1"/>
    </xf>
    <xf numFmtId="0" fontId="17" fillId="2" borderId="1" xfId="1" applyFont="1" applyFill="1" applyBorder="1" applyAlignment="1">
      <alignment horizontal="center" shrinkToFit="1"/>
    </xf>
    <xf numFmtId="0" fontId="25" fillId="0" borderId="12" xfId="1" applyFont="1" applyBorder="1" applyAlignment="1">
      <alignment horizontal="left" shrinkToFit="1"/>
    </xf>
    <xf numFmtId="0" fontId="25" fillId="0" borderId="13" xfId="1" applyFont="1" applyBorder="1" applyAlignment="1">
      <alignment horizontal="left" shrinkToFit="1"/>
    </xf>
    <xf numFmtId="0" fontId="19" fillId="0" borderId="0" xfId="1" applyFont="1" applyAlignment="1">
      <alignment horizontal="left" shrinkToFit="1"/>
    </xf>
    <xf numFmtId="0" fontId="9" fillId="0" borderId="12" xfId="1" applyBorder="1" applyAlignment="1">
      <alignment horizontal="left" shrinkToFit="1"/>
    </xf>
    <xf numFmtId="0" fontId="13" fillId="2" borderId="1" xfId="1" applyFont="1" applyFill="1" applyBorder="1" applyAlignment="1">
      <alignment horizontal="center" vertical="center" wrapText="1"/>
    </xf>
    <xf numFmtId="0" fontId="13" fillId="2" borderId="11" xfId="1" applyFont="1" applyFill="1" applyBorder="1" applyAlignment="1">
      <alignment horizontal="center" vertical="center" wrapText="1"/>
    </xf>
    <xf numFmtId="165" fontId="17" fillId="2" borderId="17" xfId="1" applyNumberFormat="1" applyFont="1" applyFill="1" applyBorder="1" applyAlignment="1">
      <alignment horizontal="left" vertical="center" wrapText="1"/>
    </xf>
    <xf numFmtId="0" fontId="17" fillId="2" borderId="23" xfId="1" applyFont="1" applyFill="1" applyBorder="1" applyAlignment="1">
      <alignment vertical="center" wrapText="1"/>
    </xf>
    <xf numFmtId="0" fontId="17" fillId="2" borderId="28" xfId="1" applyFont="1" applyFill="1" applyBorder="1" applyAlignment="1">
      <alignment vertical="center" wrapText="1"/>
    </xf>
    <xf numFmtId="164" fontId="9" fillId="0" borderId="11" xfId="1" applyNumberFormat="1" applyBorder="1" applyAlignment="1">
      <alignment horizontal="center" shrinkToFit="1"/>
    </xf>
    <xf numFmtId="164" fontId="9" fillId="0" borderId="39" xfId="1" applyNumberFormat="1" applyBorder="1" applyAlignment="1">
      <alignment horizontal="center" shrinkToFit="1"/>
    </xf>
    <xf numFmtId="0" fontId="19" fillId="0" borderId="30" xfId="1" applyFont="1" applyBorder="1" applyAlignment="1">
      <alignment horizontal="left" shrinkToFit="1"/>
    </xf>
    <xf numFmtId="164" fontId="9" fillId="0" borderId="32" xfId="1" applyNumberFormat="1" applyBorder="1" applyAlignment="1">
      <alignment horizontal="center" shrinkToFit="1"/>
    </xf>
    <xf numFmtId="164" fontId="9" fillId="0" borderId="36" xfId="1" applyNumberFormat="1" applyBorder="1" applyAlignment="1">
      <alignment horizontal="center" shrinkToFit="1"/>
    </xf>
    <xf numFmtId="164" fontId="9" fillId="0" borderId="32" xfId="1" applyNumberFormat="1" applyBorder="1" applyAlignment="1">
      <alignment horizontal="center" vertical="center" shrinkToFit="1"/>
    </xf>
    <xf numFmtId="164" fontId="9" fillId="0" borderId="36" xfId="1" applyNumberFormat="1" applyBorder="1" applyAlignment="1">
      <alignment horizontal="center" vertical="center" shrinkToFit="1"/>
    </xf>
    <xf numFmtId="164" fontId="9" fillId="0" borderId="11" xfId="1" applyNumberFormat="1" applyBorder="1" applyAlignment="1">
      <alignment horizontal="center" vertical="center" shrinkToFit="1"/>
    </xf>
    <xf numFmtId="164" fontId="9" fillId="0" borderId="39" xfId="1" applyNumberFormat="1" applyBorder="1" applyAlignment="1">
      <alignment horizontal="center" vertical="center" shrinkToFit="1"/>
    </xf>
    <xf numFmtId="0" fontId="19" fillId="0" borderId="7" xfId="1" applyFont="1" applyBorder="1" applyAlignment="1">
      <alignment horizontal="left" shrinkToFit="1"/>
    </xf>
    <xf numFmtId="0" fontId="19" fillId="0" borderId="0" xfId="1" applyFont="1" applyAlignment="1">
      <alignment horizontal="center" shrinkToFit="1"/>
    </xf>
    <xf numFmtId="0" fontId="19" fillId="0" borderId="7" xfId="1" applyFont="1" applyBorder="1" applyAlignment="1">
      <alignment horizontal="center" shrinkToFit="1"/>
    </xf>
    <xf numFmtId="0" fontId="17" fillId="2" borderId="17" xfId="1" applyFont="1" applyFill="1" applyBorder="1" applyAlignment="1">
      <alignment horizontal="center" shrinkToFit="1"/>
    </xf>
    <xf numFmtId="0" fontId="17" fillId="2" borderId="23" xfId="1" applyFont="1" applyFill="1" applyBorder="1" applyAlignment="1">
      <alignment horizontal="center" shrinkToFit="1"/>
    </xf>
    <xf numFmtId="0" fontId="17" fillId="2" borderId="32" xfId="1" applyFont="1" applyFill="1" applyBorder="1" applyAlignment="1">
      <alignment horizontal="center" shrinkToFit="1"/>
    </xf>
    <xf numFmtId="0" fontId="17" fillId="2" borderId="33" xfId="1" applyFont="1" applyFill="1" applyBorder="1" applyAlignment="1">
      <alignment horizontal="center" shrinkToFit="1"/>
    </xf>
    <xf numFmtId="0" fontId="17" fillId="2" borderId="34" xfId="1" applyFont="1" applyFill="1" applyBorder="1" applyAlignment="1">
      <alignment horizontal="center" shrinkToFit="1"/>
    </xf>
    <xf numFmtId="0" fontId="17" fillId="2" borderId="24" xfId="1" applyFont="1" applyFill="1" applyBorder="1" applyAlignment="1">
      <alignment horizontal="center" shrinkToFit="1"/>
    </xf>
    <xf numFmtId="0" fontId="17" fillId="2" borderId="18" xfId="1" applyFont="1" applyFill="1" applyBorder="1" applyAlignment="1">
      <alignment horizontal="center" shrinkToFit="1"/>
    </xf>
    <xf numFmtId="0" fontId="17" fillId="2" borderId="29" xfId="1" applyFont="1" applyFill="1" applyBorder="1" applyAlignment="1">
      <alignment horizontal="center" shrinkToFit="1"/>
    </xf>
    <xf numFmtId="0" fontId="17" fillId="2" borderId="21" xfId="1" applyFont="1" applyFill="1" applyBorder="1" applyAlignment="1">
      <alignment horizontal="center" shrinkToFit="1"/>
    </xf>
    <xf numFmtId="0" fontId="17" fillId="2" borderId="20" xfId="1" applyFont="1" applyFill="1" applyBorder="1" applyAlignment="1">
      <alignment horizontal="left" shrinkToFit="1"/>
    </xf>
    <xf numFmtId="0" fontId="17" fillId="2" borderId="28" xfId="1" applyFont="1" applyFill="1" applyBorder="1" applyAlignment="1">
      <alignment horizontal="left" shrinkToFit="1"/>
    </xf>
    <xf numFmtId="166" fontId="19" fillId="0" borderId="7" xfId="1" applyNumberFormat="1" applyFont="1" applyBorder="1" applyAlignment="1">
      <alignment horizontal="left" shrinkToFit="1"/>
    </xf>
    <xf numFmtId="0" fontId="12" fillId="2" borderId="1" xfId="1" applyFont="1" applyFill="1" applyBorder="1" applyAlignment="1">
      <alignment horizontal="left" shrinkToFit="1"/>
    </xf>
    <xf numFmtId="0" fontId="12" fillId="2" borderId="42" xfId="1" applyFont="1" applyFill="1" applyBorder="1" applyAlignment="1">
      <alignment horizontal="left" shrinkToFit="1"/>
    </xf>
    <xf numFmtId="0" fontId="14" fillId="11" borderId="1" xfId="1" applyFont="1" applyFill="1" applyBorder="1" applyAlignment="1" applyProtection="1">
      <alignment horizontal="left" shrinkToFit="1"/>
      <protection locked="0"/>
    </xf>
    <xf numFmtId="0" fontId="15" fillId="0" borderId="1" xfId="1" applyFont="1" applyBorder="1" applyAlignment="1">
      <alignment horizontal="center" vertical="center" shrinkToFit="1"/>
    </xf>
    <xf numFmtId="0" fontId="13" fillId="0" borderId="1" xfId="1" applyFont="1" applyBorder="1" applyAlignment="1">
      <alignment horizontal="center" vertical="center" shrinkToFit="1"/>
    </xf>
    <xf numFmtId="14" fontId="13" fillId="11" borderId="1" xfId="1" applyNumberFormat="1" applyFont="1" applyFill="1" applyBorder="1" applyAlignment="1">
      <alignment horizontal="left" shrinkToFit="1"/>
    </xf>
    <xf numFmtId="14" fontId="13" fillId="11" borderId="42" xfId="1" applyNumberFormat="1" applyFont="1" applyFill="1" applyBorder="1" applyAlignment="1">
      <alignment horizontal="left" shrinkToFit="1"/>
    </xf>
    <xf numFmtId="0" fontId="13" fillId="11" borderId="13" xfId="1" applyFont="1" applyFill="1" applyBorder="1" applyAlignment="1">
      <alignment horizontal="left" shrinkToFit="1"/>
    </xf>
    <xf numFmtId="0" fontId="13" fillId="11" borderId="1" xfId="1" applyFont="1" applyFill="1" applyBorder="1" applyAlignment="1">
      <alignment horizontal="left" shrinkToFit="1"/>
    </xf>
    <xf numFmtId="0" fontId="12" fillId="2" borderId="13" xfId="1" applyFont="1" applyFill="1" applyBorder="1" applyAlignment="1">
      <alignment horizontal="left" shrinkToFit="1"/>
    </xf>
    <xf numFmtId="0" fontId="13" fillId="0" borderId="14" xfId="1" applyFont="1" applyBorder="1" applyAlignment="1">
      <alignment horizontal="center" vertical="center" shrinkToFit="1"/>
    </xf>
    <xf numFmtId="14" fontId="13" fillId="11" borderId="14" xfId="1" applyNumberFormat="1" applyFont="1" applyFill="1" applyBorder="1" applyAlignment="1">
      <alignment horizontal="left" shrinkToFit="1"/>
    </xf>
    <xf numFmtId="14" fontId="13" fillId="11" borderId="44" xfId="1" applyNumberFormat="1" applyFont="1" applyFill="1" applyBorder="1" applyAlignment="1">
      <alignment horizontal="left" shrinkToFit="1"/>
    </xf>
    <xf numFmtId="164" fontId="14" fillId="11" borderId="1" xfId="1" applyNumberFormat="1" applyFont="1" applyFill="1" applyBorder="1" applyAlignment="1" applyProtection="1">
      <alignment horizontal="left" shrinkToFit="1"/>
      <protection locked="0"/>
    </xf>
    <xf numFmtId="0" fontId="13" fillId="11" borderId="42" xfId="1" applyFont="1" applyFill="1" applyBorder="1" applyAlignment="1">
      <alignment horizontal="left" shrinkToFit="1"/>
    </xf>
    <xf numFmtId="0" fontId="13" fillId="0" borderId="13" xfId="1" applyFont="1" applyBorder="1" applyAlignment="1">
      <alignment horizontal="center" vertical="center" shrinkToFit="1"/>
    </xf>
    <xf numFmtId="0" fontId="12" fillId="2" borderId="1" xfId="1" applyFont="1" applyFill="1" applyBorder="1" applyAlignment="1">
      <alignment horizontal="center" shrinkToFit="1"/>
    </xf>
    <xf numFmtId="0" fontId="12" fillId="2" borderId="37" xfId="1" applyFont="1" applyFill="1" applyBorder="1" applyAlignment="1">
      <alignment horizontal="left" shrinkToFit="1"/>
    </xf>
    <xf numFmtId="0" fontId="12" fillId="2" borderId="43" xfId="1" applyFont="1" applyFill="1" applyBorder="1" applyAlignment="1">
      <alignment horizontal="left" shrinkToFit="1"/>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cellXfs>
  <cellStyles count="4">
    <cellStyle name="Hyperlink" xfId="3" builtinId="8"/>
    <cellStyle name="Normal" xfId="0" builtinId="0"/>
    <cellStyle name="Normal 2" xfId="1" xr:uid="{45C2FDB7-4BEA-48A9-AF53-2B4231D11237}"/>
    <cellStyle name="Normal 3" xfId="2" xr:uid="{678F1A97-9A5F-4C5C-B8E5-95F558071105}"/>
  </cellStyles>
  <dxfs count="4">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22713</xdr:colOff>
      <xdr:row>0</xdr:row>
      <xdr:rowOff>10992</xdr:rowOff>
    </xdr:from>
    <xdr:to>
      <xdr:col>13</xdr:col>
      <xdr:colOff>27110</xdr:colOff>
      <xdr:row>2</xdr:row>
      <xdr:rowOff>155354</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13" y="10992"/>
          <a:ext cx="1490297" cy="5101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30773</xdr:colOff>
      <xdr:row>0</xdr:row>
      <xdr:rowOff>24911</xdr:rowOff>
    </xdr:from>
    <xdr:to>
      <xdr:col>13</xdr:col>
      <xdr:colOff>2781</xdr:colOff>
      <xdr:row>2</xdr:row>
      <xdr:rowOff>161193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73" y="24911"/>
          <a:ext cx="1493077" cy="5026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32240</xdr:colOff>
      <xdr:row>0</xdr:row>
      <xdr:rowOff>32238</xdr:rowOff>
    </xdr:from>
    <xdr:to>
      <xdr:col>12</xdr:col>
      <xdr:colOff>95251</xdr:colOff>
      <xdr:row>2</xdr:row>
      <xdr:rowOff>160677</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40" y="32238"/>
          <a:ext cx="1469780" cy="4947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57150</xdr:colOff>
          <xdr:row>3</xdr:row>
          <xdr:rowOff>304800</xdr:rowOff>
        </xdr:from>
        <xdr:to>
          <xdr:col>47</xdr:col>
          <xdr:colOff>0</xdr:colOff>
          <xdr:row>5</xdr:row>
          <xdr:rowOff>19050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xdr:row>
          <xdr:rowOff>152400</xdr:rowOff>
        </xdr:from>
        <xdr:to>
          <xdr:col>42</xdr:col>
          <xdr:colOff>66675</xdr:colOff>
          <xdr:row>7</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8</xdr:row>
          <xdr:rowOff>152400</xdr:rowOff>
        </xdr:from>
        <xdr:to>
          <xdr:col>42</xdr:col>
          <xdr:colOff>66675</xdr:colOff>
          <xdr:row>10</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9</xdr:row>
          <xdr:rowOff>171450</xdr:rowOff>
        </xdr:from>
        <xdr:to>
          <xdr:col>34</xdr:col>
          <xdr:colOff>38100</xdr:colOff>
          <xdr:row>11</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9</xdr:row>
          <xdr:rowOff>171450</xdr:rowOff>
        </xdr:from>
        <xdr:to>
          <xdr:col>35</xdr:col>
          <xdr:colOff>9525</xdr:colOff>
          <xdr:row>11</xdr:row>
          <xdr:rowOff>19050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29308</xdr:colOff>
      <xdr:row>0</xdr:row>
      <xdr:rowOff>29307</xdr:rowOff>
    </xdr:from>
    <xdr:to>
      <xdr:col>12</xdr:col>
      <xdr:colOff>97899</xdr:colOff>
      <xdr:row>2</xdr:row>
      <xdr:rowOff>156780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9308" y="29307"/>
          <a:ext cx="1475360" cy="4938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30481</xdr:colOff>
      <xdr:row>0</xdr:row>
      <xdr:rowOff>5715</xdr:rowOff>
    </xdr:from>
    <xdr:to>
      <xdr:col>3</xdr:col>
      <xdr:colOff>104776</xdr:colOff>
      <xdr:row>0</xdr:row>
      <xdr:rowOff>462244</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1" y="5715"/>
          <a:ext cx="1322070" cy="456529"/>
        </a:xfrm>
        <a:prstGeom prst="rect">
          <a:avLst/>
        </a:prstGeom>
      </xdr:spPr>
    </xdr:pic>
    <xdr:clientData/>
  </xdr:twoCellAnchor>
  <xdr:twoCellAnchor editAs="oneCell">
    <xdr:from>
      <xdr:col>14</xdr:col>
      <xdr:colOff>30480</xdr:colOff>
      <xdr:row>0</xdr:row>
      <xdr:rowOff>22860</xdr:rowOff>
    </xdr:from>
    <xdr:to>
      <xdr:col>16</xdr:col>
      <xdr:colOff>358368</xdr:colOff>
      <xdr:row>1</xdr:row>
      <xdr:rowOff>19050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3130" y="22860"/>
          <a:ext cx="1356588" cy="462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25</xdr:row>
          <xdr:rowOff>142875</xdr:rowOff>
        </xdr:from>
        <xdr:to>
          <xdr:col>18</xdr:col>
          <xdr:colOff>123825</xdr:colOff>
          <xdr:row>27</xdr:row>
          <xdr:rowOff>28575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1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161925</xdr:rowOff>
        </xdr:from>
        <xdr:to>
          <xdr:col>19</xdr:col>
          <xdr:colOff>9525</xdr:colOff>
          <xdr:row>28</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1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161925</xdr:rowOff>
        </xdr:from>
        <xdr:to>
          <xdr:col>19</xdr:col>
          <xdr:colOff>9525</xdr:colOff>
          <xdr:row>29</xdr:row>
          <xdr:rowOff>9525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1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25</xdr:row>
          <xdr:rowOff>142875</xdr:rowOff>
        </xdr:from>
        <xdr:to>
          <xdr:col>47</xdr:col>
          <xdr:colOff>9525</xdr:colOff>
          <xdr:row>27</xdr:row>
          <xdr:rowOff>28575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1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26</xdr:row>
          <xdr:rowOff>161925</xdr:rowOff>
        </xdr:from>
        <xdr:to>
          <xdr:col>47</xdr:col>
          <xdr:colOff>19050</xdr:colOff>
          <xdr:row>28</xdr:row>
          <xdr:rowOff>9525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1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27</xdr:row>
          <xdr:rowOff>171450</xdr:rowOff>
        </xdr:from>
        <xdr:to>
          <xdr:col>47</xdr:col>
          <xdr:colOff>19050</xdr:colOff>
          <xdr:row>29</xdr:row>
          <xdr:rowOff>19050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1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19050</xdr:colOff>
      <xdr:row>0</xdr:row>
      <xdr:rowOff>32240</xdr:rowOff>
    </xdr:from>
    <xdr:to>
      <xdr:col>12</xdr:col>
      <xdr:colOff>65943</xdr:colOff>
      <xdr:row>2</xdr:row>
      <xdr:rowOff>155253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2240"/>
          <a:ext cx="1453662" cy="4893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171450</xdr:rowOff>
        </xdr:from>
        <xdr:to>
          <xdr:col>2</xdr:col>
          <xdr:colOff>76200</xdr:colOff>
          <xdr:row>13</xdr:row>
          <xdr:rowOff>9525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1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171450</xdr:rowOff>
        </xdr:from>
        <xdr:to>
          <xdr:col>2</xdr:col>
          <xdr:colOff>76200</xdr:colOff>
          <xdr:row>15</xdr:row>
          <xdr:rowOff>9525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1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180975</xdr:rowOff>
        </xdr:from>
        <xdr:to>
          <xdr:col>2</xdr:col>
          <xdr:colOff>76200</xdr:colOff>
          <xdr:row>14</xdr:row>
          <xdr:rowOff>19050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1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171450</xdr:rowOff>
        </xdr:from>
        <xdr:to>
          <xdr:col>2</xdr:col>
          <xdr:colOff>76200</xdr:colOff>
          <xdr:row>16</xdr:row>
          <xdr:rowOff>9525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1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14</xdr:row>
          <xdr:rowOff>171450</xdr:rowOff>
        </xdr:from>
        <xdr:to>
          <xdr:col>20</xdr:col>
          <xdr:colOff>28575</xdr:colOff>
          <xdr:row>16</xdr:row>
          <xdr:rowOff>9525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1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13</xdr:row>
          <xdr:rowOff>171450</xdr:rowOff>
        </xdr:from>
        <xdr:to>
          <xdr:col>20</xdr:col>
          <xdr:colOff>28575</xdr:colOff>
          <xdr:row>15</xdr:row>
          <xdr:rowOff>9525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1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11</xdr:row>
          <xdr:rowOff>190500</xdr:rowOff>
        </xdr:from>
        <xdr:to>
          <xdr:col>20</xdr:col>
          <xdr:colOff>28575</xdr:colOff>
          <xdr:row>13</xdr:row>
          <xdr:rowOff>28575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1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12</xdr:row>
          <xdr:rowOff>180975</xdr:rowOff>
        </xdr:from>
        <xdr:to>
          <xdr:col>20</xdr:col>
          <xdr:colOff>28575</xdr:colOff>
          <xdr:row>14</xdr:row>
          <xdr:rowOff>19050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1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11</xdr:row>
          <xdr:rowOff>190500</xdr:rowOff>
        </xdr:from>
        <xdr:to>
          <xdr:col>38</xdr:col>
          <xdr:colOff>57150</xdr:colOff>
          <xdr:row>13</xdr:row>
          <xdr:rowOff>28575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1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12</xdr:row>
          <xdr:rowOff>190500</xdr:rowOff>
        </xdr:from>
        <xdr:to>
          <xdr:col>38</xdr:col>
          <xdr:colOff>57150</xdr:colOff>
          <xdr:row>14</xdr:row>
          <xdr:rowOff>28575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1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13</xdr:row>
          <xdr:rowOff>171450</xdr:rowOff>
        </xdr:from>
        <xdr:to>
          <xdr:col>38</xdr:col>
          <xdr:colOff>57150</xdr:colOff>
          <xdr:row>15</xdr:row>
          <xdr:rowOff>9525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1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14</xdr:row>
          <xdr:rowOff>180975</xdr:rowOff>
        </xdr:from>
        <xdr:to>
          <xdr:col>38</xdr:col>
          <xdr:colOff>57150</xdr:colOff>
          <xdr:row>16</xdr:row>
          <xdr:rowOff>19050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1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26377</xdr:colOff>
      <xdr:row>8</xdr:row>
      <xdr:rowOff>35170</xdr:rowOff>
    </xdr:from>
    <xdr:to>
      <xdr:col>1</xdr:col>
      <xdr:colOff>15826</xdr:colOff>
      <xdr:row>8</xdr:row>
      <xdr:rowOff>149470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26377" y="1537189"/>
          <a:ext cx="106680" cy="11430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9</xdr:col>
      <xdr:colOff>80596</xdr:colOff>
      <xdr:row>8</xdr:row>
      <xdr:rowOff>7327</xdr:rowOff>
    </xdr:from>
    <xdr:to>
      <xdr:col>10</xdr:col>
      <xdr:colOff>77665</xdr:colOff>
      <xdr:row>8</xdr:row>
      <xdr:rowOff>182587</xdr:rowOff>
    </xdr:to>
    <xdr:sp macro="" textlink="">
      <xdr:nvSpPr>
        <xdr:cNvPr id="3" name="Drawing 4">
          <a:extLst>
            <a:ext uri="{FF2B5EF4-FFF2-40B4-BE49-F238E27FC236}">
              <a16:creationId xmlns:a16="http://schemas.microsoft.com/office/drawing/2014/main" id="{00000000-0008-0000-0200-000003000000}"/>
            </a:ext>
          </a:extLst>
        </xdr:cNvPr>
        <xdr:cNvSpPr>
          <a:spLocks/>
        </xdr:cNvSpPr>
      </xdr:nvSpPr>
      <xdr:spPr bwMode="auto">
        <a:xfrm>
          <a:off x="1135673" y="1509346"/>
          <a:ext cx="114300" cy="17526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79132</xdr:colOff>
      <xdr:row>8</xdr:row>
      <xdr:rowOff>41031</xdr:rowOff>
    </xdr:from>
    <xdr:to>
      <xdr:col>23</xdr:col>
      <xdr:colOff>68581</xdr:colOff>
      <xdr:row>8</xdr:row>
      <xdr:rowOff>155331</xdr:rowOff>
    </xdr:to>
    <xdr:sp macro="" textlink="">
      <xdr:nvSpPr>
        <xdr:cNvPr id="4" name="Rectangle 2">
          <a:extLst>
            <a:ext uri="{FF2B5EF4-FFF2-40B4-BE49-F238E27FC236}">
              <a16:creationId xmlns:a16="http://schemas.microsoft.com/office/drawing/2014/main" id="{00000000-0008-0000-0200-000004000000}"/>
            </a:ext>
          </a:extLst>
        </xdr:cNvPr>
        <xdr:cNvSpPr>
          <a:spLocks noChangeArrowheads="1"/>
        </xdr:cNvSpPr>
      </xdr:nvSpPr>
      <xdr:spPr bwMode="auto">
        <a:xfrm>
          <a:off x="2658209" y="1543050"/>
          <a:ext cx="106680" cy="114300"/>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33</xdr:col>
      <xdr:colOff>64477</xdr:colOff>
      <xdr:row>8</xdr:row>
      <xdr:rowOff>35169</xdr:rowOff>
    </xdr:from>
    <xdr:to>
      <xdr:col>34</xdr:col>
      <xdr:colOff>61546</xdr:colOff>
      <xdr:row>8</xdr:row>
      <xdr:rowOff>149469</xdr:rowOff>
    </xdr:to>
    <xdr:sp macro="" textlink="">
      <xdr:nvSpPr>
        <xdr:cNvPr id="5" name="Drawing 13">
          <a:extLst>
            <a:ext uri="{FF2B5EF4-FFF2-40B4-BE49-F238E27FC236}">
              <a16:creationId xmlns:a16="http://schemas.microsoft.com/office/drawing/2014/main" id="{00000000-0008-0000-0200-000005000000}"/>
            </a:ext>
          </a:extLst>
        </xdr:cNvPr>
        <xdr:cNvSpPr>
          <a:spLocks/>
        </xdr:cNvSpPr>
      </xdr:nvSpPr>
      <xdr:spPr bwMode="auto">
        <a:xfrm>
          <a:off x="3933092" y="1717431"/>
          <a:ext cx="114300" cy="11430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43</xdr:col>
      <xdr:colOff>58616</xdr:colOff>
      <xdr:row>8</xdr:row>
      <xdr:rowOff>46893</xdr:rowOff>
    </xdr:from>
    <xdr:to>
      <xdr:col>44</xdr:col>
      <xdr:colOff>78545</xdr:colOff>
      <xdr:row>8</xdr:row>
      <xdr:rowOff>145953</xdr:rowOff>
    </xdr:to>
    <xdr:sp macro="" textlink="">
      <xdr:nvSpPr>
        <xdr:cNvPr id="6" name="Drawing 10">
          <a:extLst>
            <a:ext uri="{FF2B5EF4-FFF2-40B4-BE49-F238E27FC236}">
              <a16:creationId xmlns:a16="http://schemas.microsoft.com/office/drawing/2014/main" id="{00000000-0008-0000-0200-000006000000}"/>
            </a:ext>
          </a:extLst>
        </xdr:cNvPr>
        <xdr:cNvSpPr>
          <a:spLocks/>
        </xdr:cNvSpPr>
      </xdr:nvSpPr>
      <xdr:spPr bwMode="auto">
        <a:xfrm>
          <a:off x="5099539" y="1548912"/>
          <a:ext cx="137160" cy="9906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8192" y="16384"/>
              </a:moveTo>
              <a:lnTo>
                <a:pt x="16384" y="0"/>
              </a:lnTo>
              <a:lnTo>
                <a:pt x="0" y="0"/>
              </a:lnTo>
              <a:lnTo>
                <a:pt x="8192" y="1638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64476</xdr:colOff>
      <xdr:row>10</xdr:row>
      <xdr:rowOff>23447</xdr:rowOff>
    </xdr:from>
    <xdr:to>
      <xdr:col>1</xdr:col>
      <xdr:colOff>53925</xdr:colOff>
      <xdr:row>10</xdr:row>
      <xdr:rowOff>137747</xdr:rowOff>
    </xdr:to>
    <xdr:sp macro="" textlink="">
      <xdr:nvSpPr>
        <xdr:cNvPr id="7" name="Oval 6">
          <a:extLst>
            <a:ext uri="{FF2B5EF4-FFF2-40B4-BE49-F238E27FC236}">
              <a16:creationId xmlns:a16="http://schemas.microsoft.com/office/drawing/2014/main" id="{00000000-0008-0000-0200-000007000000}"/>
            </a:ext>
          </a:extLst>
        </xdr:cNvPr>
        <xdr:cNvSpPr>
          <a:spLocks noChangeArrowheads="1"/>
        </xdr:cNvSpPr>
      </xdr:nvSpPr>
      <xdr:spPr bwMode="auto">
        <a:xfrm>
          <a:off x="64476" y="2069124"/>
          <a:ext cx="106680" cy="11430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xdr:col>
      <xdr:colOff>70338</xdr:colOff>
      <xdr:row>10</xdr:row>
      <xdr:rowOff>5861</xdr:rowOff>
    </xdr:from>
    <xdr:to>
      <xdr:col>3</xdr:col>
      <xdr:colOff>67408</xdr:colOff>
      <xdr:row>10</xdr:row>
      <xdr:rowOff>181121</xdr:rowOff>
    </xdr:to>
    <xdr:sp macro="" textlink="">
      <xdr:nvSpPr>
        <xdr:cNvPr id="8" name="Drawing 4">
          <a:extLst>
            <a:ext uri="{FF2B5EF4-FFF2-40B4-BE49-F238E27FC236}">
              <a16:creationId xmlns:a16="http://schemas.microsoft.com/office/drawing/2014/main" id="{00000000-0008-0000-0200-000008000000}"/>
            </a:ext>
          </a:extLst>
        </xdr:cNvPr>
        <xdr:cNvSpPr>
          <a:spLocks/>
        </xdr:cNvSpPr>
      </xdr:nvSpPr>
      <xdr:spPr bwMode="auto">
        <a:xfrm>
          <a:off x="304800" y="2051538"/>
          <a:ext cx="114300" cy="175260"/>
        </a:xfrm>
        <a:custGeom>
          <a:avLst/>
          <a:gdLst>
            <a:gd name="T0" fmla="*/ 0 w 16384"/>
            <a:gd name="T1" fmla="*/ 2147483646 h 16384"/>
            <a:gd name="T2" fmla="*/ 0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0 h 16384"/>
            <a:gd name="T12" fmla="*/ 2147483646 w 16384"/>
            <a:gd name="T13" fmla="*/ 2147483646 h 16384"/>
            <a:gd name="T14" fmla="*/ 0 w 16384"/>
            <a:gd name="T15" fmla="*/ 2147483646 h 16384"/>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xdr:col>
      <xdr:colOff>76200</xdr:colOff>
      <xdr:row>10</xdr:row>
      <xdr:rowOff>23446</xdr:rowOff>
    </xdr:from>
    <xdr:to>
      <xdr:col>5</xdr:col>
      <xdr:colOff>65649</xdr:colOff>
      <xdr:row>10</xdr:row>
      <xdr:rowOff>137746</xdr:rowOff>
    </xdr:to>
    <xdr:sp macro="" textlink="">
      <xdr:nvSpPr>
        <xdr:cNvPr id="9" name="Rectangle 2">
          <a:extLst>
            <a:ext uri="{FF2B5EF4-FFF2-40B4-BE49-F238E27FC236}">
              <a16:creationId xmlns:a16="http://schemas.microsoft.com/office/drawing/2014/main" id="{00000000-0008-0000-0200-000009000000}"/>
            </a:ext>
          </a:extLst>
        </xdr:cNvPr>
        <xdr:cNvSpPr>
          <a:spLocks noChangeArrowheads="1"/>
        </xdr:cNvSpPr>
      </xdr:nvSpPr>
      <xdr:spPr bwMode="auto">
        <a:xfrm>
          <a:off x="545123" y="2069123"/>
          <a:ext cx="106680" cy="114300"/>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6</xdr:col>
      <xdr:colOff>76200</xdr:colOff>
      <xdr:row>10</xdr:row>
      <xdr:rowOff>23446</xdr:rowOff>
    </xdr:from>
    <xdr:to>
      <xdr:col>7</xdr:col>
      <xdr:colOff>73270</xdr:colOff>
      <xdr:row>10</xdr:row>
      <xdr:rowOff>137746</xdr:rowOff>
    </xdr:to>
    <xdr:sp macro="" textlink="">
      <xdr:nvSpPr>
        <xdr:cNvPr id="10" name="Drawing 13">
          <a:extLst>
            <a:ext uri="{FF2B5EF4-FFF2-40B4-BE49-F238E27FC236}">
              <a16:creationId xmlns:a16="http://schemas.microsoft.com/office/drawing/2014/main" id="{00000000-0008-0000-0200-00000A000000}"/>
            </a:ext>
          </a:extLst>
        </xdr:cNvPr>
        <xdr:cNvSpPr>
          <a:spLocks/>
        </xdr:cNvSpPr>
      </xdr:nvSpPr>
      <xdr:spPr bwMode="auto">
        <a:xfrm>
          <a:off x="779585" y="2069123"/>
          <a:ext cx="114300" cy="114300"/>
        </a:xfrm>
        <a:custGeom>
          <a:avLst/>
          <a:gdLst>
            <a:gd name="T0" fmla="*/ 0 w 16384"/>
            <a:gd name="T1" fmla="*/ 2147483646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0 h 16384"/>
            <a:gd name="T72" fmla="*/ 2147483646 w 16384"/>
            <a:gd name="T73" fmla="*/ 2147483646 h 16384"/>
            <a:gd name="T74" fmla="*/ 2147483646 w 16384"/>
            <a:gd name="T75" fmla="*/ 2147483646 h 16384"/>
            <a:gd name="T76" fmla="*/ 0 w 16384"/>
            <a:gd name="T77" fmla="*/ 2147483646 h 16384"/>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8</xdr:col>
      <xdr:colOff>56564</xdr:colOff>
      <xdr:row>10</xdr:row>
      <xdr:rowOff>35170</xdr:rowOff>
    </xdr:from>
    <xdr:to>
      <xdr:col>9</xdr:col>
      <xdr:colOff>72683</xdr:colOff>
      <xdr:row>10</xdr:row>
      <xdr:rowOff>130420</xdr:rowOff>
    </xdr:to>
    <xdr:sp macro="" textlink="">
      <xdr:nvSpPr>
        <xdr:cNvPr id="11" name="Drawing 10">
          <a:extLst>
            <a:ext uri="{FF2B5EF4-FFF2-40B4-BE49-F238E27FC236}">
              <a16:creationId xmlns:a16="http://schemas.microsoft.com/office/drawing/2014/main" id="{00000000-0008-0000-0200-00000B000000}"/>
            </a:ext>
          </a:extLst>
        </xdr:cNvPr>
        <xdr:cNvSpPr>
          <a:spLocks/>
        </xdr:cNvSpPr>
      </xdr:nvSpPr>
      <xdr:spPr bwMode="auto">
        <a:xfrm>
          <a:off x="994410" y="2086708"/>
          <a:ext cx="133350" cy="95250"/>
        </a:xfrm>
        <a:custGeom>
          <a:avLst/>
          <a:gdLst>
            <a:gd name="T0" fmla="*/ 2147483646 w 16384"/>
            <a:gd name="T1" fmla="*/ 2147483646 h 16384"/>
            <a:gd name="T2" fmla="*/ 2147483646 w 16384"/>
            <a:gd name="T3" fmla="*/ 0 h 16384"/>
            <a:gd name="T4" fmla="*/ 0 w 16384"/>
            <a:gd name="T5" fmla="*/ 0 h 16384"/>
            <a:gd name="T6" fmla="*/ 2147483646 w 16384"/>
            <a:gd name="T7" fmla="*/ 2147483646 h 1638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6384" h="16384">
              <a:moveTo>
                <a:pt x="8192" y="16384"/>
              </a:moveTo>
              <a:lnTo>
                <a:pt x="16384" y="0"/>
              </a:lnTo>
              <a:lnTo>
                <a:pt x="0" y="0"/>
              </a:lnTo>
              <a:lnTo>
                <a:pt x="8192" y="1638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editAs="oneCell">
    <xdr:from>
      <xdr:col>0</xdr:col>
      <xdr:colOff>26376</xdr:colOff>
      <xdr:row>0</xdr:row>
      <xdr:rowOff>24911</xdr:rowOff>
    </xdr:from>
    <xdr:to>
      <xdr:col>13</xdr:col>
      <xdr:colOff>2930</xdr:colOff>
      <xdr:row>2</xdr:row>
      <xdr:rowOff>162723</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76" y="24911"/>
          <a:ext cx="1497623" cy="5041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31945</xdr:colOff>
      <xdr:row>0</xdr:row>
      <xdr:rowOff>30188</xdr:rowOff>
    </xdr:from>
    <xdr:to>
      <xdr:col>13</xdr:col>
      <xdr:colOff>0</xdr:colOff>
      <xdr:row>2</xdr:row>
      <xdr:rowOff>151676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945" y="30188"/>
          <a:ext cx="1492055" cy="487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27842</xdr:colOff>
      <xdr:row>0</xdr:row>
      <xdr:rowOff>32238</xdr:rowOff>
    </xdr:from>
    <xdr:to>
      <xdr:col>12</xdr:col>
      <xdr:colOff>95251</xdr:colOff>
      <xdr:row>2</xdr:row>
      <xdr:rowOff>162158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42" y="32238"/>
          <a:ext cx="1474178" cy="4962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27841</xdr:colOff>
      <xdr:row>0</xdr:row>
      <xdr:rowOff>32239</xdr:rowOff>
    </xdr:from>
    <xdr:to>
      <xdr:col>12</xdr:col>
      <xdr:colOff>80596</xdr:colOff>
      <xdr:row>2</xdr:row>
      <xdr:rowOff>156755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41" y="32239"/>
          <a:ext cx="1459524" cy="4908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30773</xdr:colOff>
      <xdr:row>0</xdr:row>
      <xdr:rowOff>32239</xdr:rowOff>
    </xdr:from>
    <xdr:to>
      <xdr:col>12</xdr:col>
      <xdr:colOff>95313</xdr:colOff>
      <xdr:row>2</xdr:row>
      <xdr:rowOff>161193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73" y="32239"/>
          <a:ext cx="1471309" cy="495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30773</xdr:colOff>
      <xdr:row>0</xdr:row>
      <xdr:rowOff>32239</xdr:rowOff>
    </xdr:from>
    <xdr:to>
      <xdr:col>12</xdr:col>
      <xdr:colOff>87924</xdr:colOff>
      <xdr:row>2</xdr:row>
      <xdr:rowOff>158706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73" y="32239"/>
          <a:ext cx="1463920" cy="4928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35168</xdr:colOff>
      <xdr:row>0</xdr:row>
      <xdr:rowOff>24911</xdr:rowOff>
    </xdr:from>
    <xdr:to>
      <xdr:col>13</xdr:col>
      <xdr:colOff>7327</xdr:colOff>
      <xdr:row>2</xdr:row>
      <xdr:rowOff>162230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68" y="24911"/>
          <a:ext cx="1496159" cy="503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7153;&#26696;&#32317;&#31649;\Quality\MT\zhang%20lin\MSA&#28204;&#37327;&#31995;&#32113;&#20998;&#26512;\&#37327;&#20855;&#28204;&#37327;&#31995;&#32113;&#20998;&#26512;\&#27773;&#36554;&#29986;&#21697;&#37327;&#20855;&#28204;&#37327;&#20998;&#26512;\&#37327;&#20855;&#20559;&#20506;&#20998;&#26512;\&#20559;&#20506;&#34920;&#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002)"/>
      <sheetName val="TP001"/>
      <sheetName val="T13024"/>
      <sheetName val="T02137)"/>
      <sheetName val="T02128"/>
      <sheetName val="T02112 (3)"/>
      <sheetName val="T02107) (2)"/>
      <sheetName val="T02106)"/>
      <sheetName val="T12016(3)"/>
      <sheetName val="T12015(2)"/>
      <sheetName val="JL002(0.55-0.6 )(9)"/>
      <sheetName val="JL002(0.1MAX )(8)"/>
      <sheetName val="JL002(0.1MAX )(9)"/>
      <sheetName val="JL002(5.55-5.6) (6)"/>
      <sheetName val="JL002(18.3-18.5) (5)"/>
      <sheetName val="JL002(6.55-6.85) (4)"/>
      <sheetName val="JL002(9.45-9.55) (3)"/>
      <sheetName val="JL002(0.463-0.563) (2)"/>
      <sheetName val="JL002R0.28-0.48 (2)"/>
      <sheetName val="JL002(0.55-0.6 )(8)"/>
      <sheetName val="JL002(0.1MAX )(7)"/>
      <sheetName val="JL002(0.1MAX )(6)"/>
      <sheetName val="JL002(5.55-5.6) (5)"/>
      <sheetName val="JL002(18.3-18.5) (4)"/>
      <sheetName val="JL002(6.55-6.85) (3)"/>
      <sheetName val="JL002(9.45-9.55) (2)"/>
      <sheetName val="JL002(0.463-0.563)"/>
      <sheetName val="JL002R0.28-0.48"/>
      <sheetName val="T12015"/>
      <sheetName val="T02103"/>
      <sheetName val="T14097"/>
      <sheetName val="T14083"/>
      <sheetName val="T14082"/>
      <sheetName val="T14079"/>
      <sheetName val="T14076"/>
      <sheetName val="T14074"/>
      <sheetName val="T14070"/>
      <sheetName val="T14062"/>
      <sheetName val="T14057"/>
      <sheetName val="T14056"/>
      <sheetName val="T14055"/>
      <sheetName val="T14050"/>
      <sheetName val="T14047"/>
      <sheetName val="T14044"/>
      <sheetName val="T14026"/>
      <sheetName val="T14031"/>
      <sheetName val="T14030"/>
      <sheetName val="T02108"/>
      <sheetName val="T02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089D0-5E5B-411C-9929-7517B5129115}">
  <sheetPr codeName="Sheet1"/>
  <dimension ref="A1:CF34"/>
  <sheetViews>
    <sheetView tabSelected="1" topLeftCell="A10" zoomScale="130" zoomScaleNormal="130" workbookViewId="0">
      <selection activeCell="BL20" sqref="BL20"/>
    </sheetView>
  </sheetViews>
  <sheetFormatPr defaultRowHeight="15"/>
  <cols>
    <col min="1" max="54" width="1.7109375" customWidth="1"/>
    <col min="55" max="55" width="6.7109375" customWidth="1"/>
    <col min="56" max="56" width="15.5703125" hidden="1" customWidth="1"/>
    <col min="57" max="57" width="6.7109375" customWidth="1"/>
    <col min="58" max="58" width="14.7109375" hidden="1" customWidth="1"/>
    <col min="59" max="63" width="6.7109375" customWidth="1"/>
  </cols>
  <sheetData>
    <row r="1" spans="1:84" ht="14.45" customHeight="1">
      <c r="A1" s="137"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9"/>
      <c r="BC1" s="1"/>
      <c r="BD1" s="70" t="s">
        <v>1</v>
      </c>
      <c r="BE1" s="1"/>
      <c r="BF1" s="70" t="s">
        <v>2</v>
      </c>
      <c r="BG1" s="1"/>
      <c r="BH1" s="1"/>
      <c r="BI1" s="1"/>
      <c r="BJ1" s="1"/>
      <c r="BK1" s="1"/>
    </row>
    <row r="2" spans="1:84" ht="14.45" customHeight="1">
      <c r="A2" s="140"/>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2"/>
      <c r="BC2" s="1"/>
      <c r="BD2" s="79" t="s">
        <v>3</v>
      </c>
      <c r="BE2" s="1"/>
      <c r="BF2" s="80" t="s">
        <v>4</v>
      </c>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row>
    <row r="3" spans="1:84" ht="14.45" customHeight="1" thickBo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
      <c r="BD3" s="79" t="s">
        <v>5</v>
      </c>
      <c r="BE3" s="1"/>
      <c r="BF3" s="80" t="s">
        <v>6</v>
      </c>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row>
    <row r="4" spans="1:84">
      <c r="A4" s="136" t="s">
        <v>7</v>
      </c>
      <c r="B4" s="136"/>
      <c r="C4" s="136"/>
      <c r="D4" s="136"/>
      <c r="E4" s="136"/>
      <c r="F4" s="136"/>
      <c r="G4" s="136"/>
      <c r="H4" s="146"/>
      <c r="I4" s="147"/>
      <c r="J4" s="147"/>
      <c r="K4" s="147"/>
      <c r="L4" s="147"/>
      <c r="M4" s="147"/>
      <c r="N4" s="147"/>
      <c r="O4" s="147"/>
      <c r="P4" s="147"/>
      <c r="Q4" s="147"/>
      <c r="R4" s="147"/>
      <c r="S4" s="147"/>
      <c r="T4" s="147"/>
      <c r="U4" s="147"/>
      <c r="V4" s="147"/>
      <c r="W4" s="147"/>
      <c r="X4" s="147"/>
      <c r="Y4" s="147"/>
      <c r="Z4" s="147"/>
      <c r="AA4" s="148"/>
      <c r="AB4" s="136" t="s">
        <v>8</v>
      </c>
      <c r="AC4" s="136"/>
      <c r="AD4" s="136"/>
      <c r="AE4" s="136"/>
      <c r="AF4" s="136"/>
      <c r="AG4" s="136"/>
      <c r="AH4" s="136"/>
      <c r="AI4" s="136"/>
      <c r="AJ4" s="136"/>
      <c r="AK4" s="149"/>
      <c r="AL4" s="149"/>
      <c r="AM4" s="149"/>
      <c r="AN4" s="149"/>
      <c r="AO4" s="149"/>
      <c r="AP4" s="149"/>
      <c r="AQ4" s="149"/>
      <c r="AR4" s="149"/>
      <c r="AS4" s="149"/>
      <c r="AT4" s="149"/>
      <c r="AU4" s="149"/>
      <c r="AV4" s="149"/>
      <c r="AW4" s="149"/>
      <c r="AX4" s="149"/>
      <c r="AY4" s="149"/>
      <c r="AZ4" s="149"/>
      <c r="BA4" s="149"/>
      <c r="BB4" s="149"/>
      <c r="BD4" s="80" t="s">
        <v>9</v>
      </c>
      <c r="BF4" s="80" t="s">
        <v>10</v>
      </c>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row>
    <row r="5" spans="1:84">
      <c r="A5" s="128" t="s">
        <v>11</v>
      </c>
      <c r="B5" s="128"/>
      <c r="C5" s="128"/>
      <c r="D5" s="128"/>
      <c r="E5" s="128"/>
      <c r="F5" s="128"/>
      <c r="G5" s="125"/>
      <c r="H5" s="126"/>
      <c r="I5" s="126"/>
      <c r="J5" s="126"/>
      <c r="K5" s="126"/>
      <c r="L5" s="126"/>
      <c r="M5" s="126"/>
      <c r="N5" s="126"/>
      <c r="O5" s="126"/>
      <c r="P5" s="126"/>
      <c r="Q5" s="126"/>
      <c r="R5" s="126"/>
      <c r="S5" s="126"/>
      <c r="T5" s="126"/>
      <c r="U5" s="126"/>
      <c r="V5" s="126"/>
      <c r="W5" s="126"/>
      <c r="X5" s="126"/>
      <c r="Y5" s="126"/>
      <c r="Z5" s="126"/>
      <c r="AA5" s="127"/>
      <c r="AB5" s="128" t="s">
        <v>12</v>
      </c>
      <c r="AC5" s="128"/>
      <c r="AD5" s="128"/>
      <c r="AE5" s="128"/>
      <c r="AF5" s="128"/>
      <c r="AG5" s="128"/>
      <c r="AH5" s="128"/>
      <c r="AI5" s="128"/>
      <c r="AJ5" s="135"/>
      <c r="AK5" s="135"/>
      <c r="AL5" s="135"/>
      <c r="AM5" s="135"/>
      <c r="AN5" s="135"/>
      <c r="AO5" s="135"/>
      <c r="AP5" s="135"/>
      <c r="AQ5" s="135"/>
      <c r="AR5" s="135"/>
      <c r="AS5" s="135"/>
      <c r="AT5" s="135"/>
      <c r="AU5" s="135"/>
      <c r="AV5" s="135"/>
      <c r="AW5" s="135"/>
      <c r="AX5" s="135"/>
      <c r="AY5" s="135"/>
      <c r="AZ5" s="135"/>
      <c r="BA5" s="135"/>
      <c r="BB5" s="135"/>
      <c r="BD5" s="80" t="s">
        <v>13</v>
      </c>
      <c r="BF5" s="80" t="s">
        <v>14</v>
      </c>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row>
    <row r="6" spans="1:84">
      <c r="A6" s="156" t="s">
        <v>15</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t="s">
        <v>16</v>
      </c>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D6" s="80" t="s">
        <v>17</v>
      </c>
      <c r="BF6" s="80" t="s">
        <v>18</v>
      </c>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row>
    <row r="7" spans="1:84">
      <c r="A7" s="128" t="s">
        <v>19</v>
      </c>
      <c r="B7" s="128"/>
      <c r="C7" s="128"/>
      <c r="D7" s="128"/>
      <c r="E7" s="128"/>
      <c r="F7" s="128"/>
      <c r="G7" s="128"/>
      <c r="H7" s="128"/>
      <c r="I7" s="128"/>
      <c r="J7" s="135"/>
      <c r="K7" s="135"/>
      <c r="L7" s="135"/>
      <c r="M7" s="135"/>
      <c r="N7" s="135"/>
      <c r="O7" s="135"/>
      <c r="P7" s="135"/>
      <c r="Q7" s="135"/>
      <c r="R7" s="135"/>
      <c r="S7" s="135"/>
      <c r="T7" s="135"/>
      <c r="U7" s="135"/>
      <c r="V7" s="135"/>
      <c r="W7" s="135"/>
      <c r="X7" s="135"/>
      <c r="Y7" s="135"/>
      <c r="Z7" s="135"/>
      <c r="AA7" s="135"/>
      <c r="AB7" s="122" t="s">
        <v>20</v>
      </c>
      <c r="AC7" s="123"/>
      <c r="AD7" s="123"/>
      <c r="AE7" s="123"/>
      <c r="AF7" s="123"/>
      <c r="AG7" s="123"/>
      <c r="AH7" s="123"/>
      <c r="AI7" s="123"/>
      <c r="AJ7" s="124"/>
      <c r="AK7" s="125"/>
      <c r="AL7" s="126"/>
      <c r="AM7" s="126"/>
      <c r="AN7" s="126"/>
      <c r="AO7" s="126"/>
      <c r="AP7" s="126"/>
      <c r="AQ7" s="126"/>
      <c r="AR7" s="126"/>
      <c r="AS7" s="126"/>
      <c r="AT7" s="126"/>
      <c r="AU7" s="126"/>
      <c r="AV7" s="126"/>
      <c r="AW7" s="126"/>
      <c r="AX7" s="126"/>
      <c r="AY7" s="126"/>
      <c r="AZ7" s="126"/>
      <c r="BA7" s="126"/>
      <c r="BB7" s="127"/>
      <c r="BD7" s="80" t="s">
        <v>21</v>
      </c>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row>
    <row r="8" spans="1:84">
      <c r="A8" s="122" t="s">
        <v>22</v>
      </c>
      <c r="B8" s="123"/>
      <c r="C8" s="123"/>
      <c r="D8" s="123"/>
      <c r="E8" s="123"/>
      <c r="F8" s="123"/>
      <c r="G8" s="123"/>
      <c r="H8" s="123"/>
      <c r="I8" s="123"/>
      <c r="J8" s="123"/>
      <c r="K8" s="124"/>
      <c r="L8" s="125"/>
      <c r="M8" s="126"/>
      <c r="N8" s="126"/>
      <c r="O8" s="126"/>
      <c r="P8" s="126"/>
      <c r="Q8" s="126"/>
      <c r="R8" s="126"/>
      <c r="S8" s="126"/>
      <c r="T8" s="126"/>
      <c r="U8" s="126"/>
      <c r="V8" s="126"/>
      <c r="W8" s="126"/>
      <c r="X8" s="126"/>
      <c r="Y8" s="126"/>
      <c r="Z8" s="126"/>
      <c r="AA8" s="127"/>
      <c r="AB8" s="128" t="s">
        <v>23</v>
      </c>
      <c r="AC8" s="128"/>
      <c r="AD8" s="128"/>
      <c r="AE8" s="128"/>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D8" s="80" t="s">
        <v>24</v>
      </c>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row>
    <row r="9" spans="1:84">
      <c r="A9" s="122" t="s">
        <v>25</v>
      </c>
      <c r="B9" s="123"/>
      <c r="C9" s="123"/>
      <c r="D9" s="123"/>
      <c r="E9" s="123"/>
      <c r="F9" s="123"/>
      <c r="G9" s="123"/>
      <c r="H9" s="123"/>
      <c r="I9" s="123"/>
      <c r="J9" s="124"/>
      <c r="K9" s="160"/>
      <c r="L9" s="161"/>
      <c r="M9" s="161"/>
      <c r="N9" s="161"/>
      <c r="O9" s="161"/>
      <c r="P9" s="161"/>
      <c r="Q9" s="161"/>
      <c r="R9" s="161"/>
      <c r="S9" s="161"/>
      <c r="T9" s="161"/>
      <c r="U9" s="161"/>
      <c r="V9" s="161"/>
      <c r="W9" s="161"/>
      <c r="X9" s="161"/>
      <c r="Y9" s="161"/>
      <c r="Z9" s="161"/>
      <c r="AA9" s="162"/>
      <c r="AB9" s="128" t="s">
        <v>26</v>
      </c>
      <c r="AC9" s="128"/>
      <c r="AD9" s="128"/>
      <c r="AE9" s="128"/>
      <c r="AF9" s="128"/>
      <c r="AG9" s="128"/>
      <c r="AH9" s="128"/>
      <c r="AI9" s="128"/>
      <c r="AJ9" s="167"/>
      <c r="AK9" s="135"/>
      <c r="AL9" s="135"/>
      <c r="AM9" s="135"/>
      <c r="AN9" s="135"/>
      <c r="AO9" s="135"/>
      <c r="AP9" s="135"/>
      <c r="AQ9" s="135"/>
      <c r="AR9" s="135"/>
      <c r="AS9" s="135"/>
      <c r="AT9" s="135"/>
      <c r="AU9" s="135"/>
      <c r="AV9" s="135"/>
      <c r="AW9" s="135"/>
      <c r="AX9" s="135"/>
      <c r="AY9" s="135"/>
      <c r="AZ9" s="135"/>
      <c r="BA9" s="135"/>
      <c r="BB9" s="135"/>
      <c r="BD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row>
    <row r="10" spans="1:84">
      <c r="A10" s="128" t="s">
        <v>27</v>
      </c>
      <c r="B10" s="128"/>
      <c r="C10" s="128"/>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28" t="s">
        <v>28</v>
      </c>
      <c r="AC10" s="128"/>
      <c r="AD10" s="128"/>
      <c r="AE10" s="128"/>
      <c r="AF10" s="128"/>
      <c r="AG10" s="128"/>
      <c r="AH10" s="128"/>
      <c r="AI10" s="128"/>
      <c r="AJ10" s="128"/>
      <c r="AK10" s="128"/>
      <c r="AL10" s="135"/>
      <c r="AM10" s="135"/>
      <c r="AN10" s="135"/>
      <c r="AO10" s="135"/>
      <c r="AP10" s="135"/>
      <c r="AQ10" s="135"/>
      <c r="AR10" s="135"/>
      <c r="AS10" s="135"/>
      <c r="AT10" s="135"/>
      <c r="AU10" s="135"/>
      <c r="AV10" s="135"/>
      <c r="AW10" s="135"/>
      <c r="AX10" s="135"/>
      <c r="AY10" s="135"/>
      <c r="AZ10" s="135"/>
      <c r="BA10" s="135"/>
      <c r="BB10" s="135"/>
      <c r="BD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row>
    <row r="11" spans="1:84">
      <c r="A11" s="128" t="s">
        <v>29</v>
      </c>
      <c r="B11" s="128"/>
      <c r="C11" s="128"/>
      <c r="D11" s="128"/>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22" t="s">
        <v>30</v>
      </c>
      <c r="AC11" s="123"/>
      <c r="AD11" s="123"/>
      <c r="AE11" s="123"/>
      <c r="AF11" s="123"/>
      <c r="AG11" s="123"/>
      <c r="AH11" s="124"/>
      <c r="AI11" s="157"/>
      <c r="AJ11" s="126"/>
      <c r="AK11" s="126"/>
      <c r="AL11" s="126"/>
      <c r="AM11" s="126"/>
      <c r="AN11" s="126"/>
      <c r="AO11" s="126"/>
      <c r="AP11" s="126"/>
      <c r="AQ11" s="126"/>
      <c r="AR11" s="126"/>
      <c r="AS11" s="126"/>
      <c r="AT11" s="126"/>
      <c r="AU11" s="126"/>
      <c r="AV11" s="126"/>
      <c r="AW11" s="126"/>
      <c r="AX11" s="126"/>
      <c r="AY11" s="126"/>
      <c r="AZ11" s="126"/>
      <c r="BA11" s="126"/>
      <c r="BB11" s="127"/>
      <c r="BD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row>
    <row r="12" spans="1:84">
      <c r="A12" s="128" t="s">
        <v>31</v>
      </c>
      <c r="B12" s="128"/>
      <c r="C12" s="128"/>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22" t="s">
        <v>32</v>
      </c>
      <c r="AC12" s="123"/>
      <c r="AD12" s="123"/>
      <c r="AE12" s="123"/>
      <c r="AF12" s="123"/>
      <c r="AG12" s="123"/>
      <c r="AH12" s="123"/>
      <c r="AI12" s="123"/>
      <c r="AJ12" s="123"/>
      <c r="AK12" s="124"/>
      <c r="AL12" s="125"/>
      <c r="AM12" s="126"/>
      <c r="AN12" s="126"/>
      <c r="AO12" s="126"/>
      <c r="AP12" s="126"/>
      <c r="AQ12" s="126"/>
      <c r="AR12" s="126"/>
      <c r="AS12" s="126"/>
      <c r="AT12" s="126"/>
      <c r="AU12" s="126"/>
      <c r="AV12" s="126"/>
      <c r="AW12" s="126"/>
      <c r="AX12" s="126"/>
      <c r="AY12" s="126"/>
      <c r="AZ12" s="126"/>
      <c r="BA12" s="126"/>
      <c r="BB12" s="127"/>
      <c r="BD12" s="80"/>
    </row>
    <row r="13" spans="1:84">
      <c r="A13" s="128" t="s">
        <v>33</v>
      </c>
      <c r="B13" s="128"/>
      <c r="C13" s="128"/>
      <c r="D13" s="128"/>
      <c r="E13" s="128"/>
      <c r="F13" s="128"/>
      <c r="G13" s="135"/>
      <c r="H13" s="135"/>
      <c r="I13" s="135"/>
      <c r="J13" s="135"/>
      <c r="K13" s="135"/>
      <c r="L13" s="135"/>
      <c r="M13" s="135"/>
      <c r="N13" s="135"/>
      <c r="O13" s="135"/>
      <c r="P13" s="135"/>
      <c r="Q13" s="135"/>
      <c r="R13" s="135"/>
      <c r="S13" s="135"/>
      <c r="T13" s="135"/>
      <c r="U13" s="135"/>
      <c r="V13" s="135"/>
      <c r="W13" s="135"/>
      <c r="X13" s="135"/>
      <c r="Y13" s="135"/>
      <c r="Z13" s="135"/>
      <c r="AA13" s="135"/>
      <c r="AB13" s="168" t="s">
        <v>34</v>
      </c>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D13" s="80"/>
      <c r="BE13" s="103"/>
      <c r="BF13" s="103"/>
      <c r="BG13" s="103"/>
      <c r="BH13" s="103"/>
      <c r="BI13" s="103"/>
      <c r="BJ13" s="103"/>
      <c r="BK13" s="103"/>
    </row>
    <row r="14" spans="1:84">
      <c r="A14" s="128" t="s">
        <v>35</v>
      </c>
      <c r="B14" s="128"/>
      <c r="C14" s="128"/>
      <c r="D14" s="128"/>
      <c r="E14" s="128"/>
      <c r="F14" s="128"/>
      <c r="G14" s="128"/>
      <c r="H14" s="128"/>
      <c r="I14" s="128"/>
      <c r="J14" s="135"/>
      <c r="K14" s="135"/>
      <c r="L14" s="135"/>
      <c r="M14" s="135"/>
      <c r="N14" s="135"/>
      <c r="O14" s="135"/>
      <c r="P14" s="135"/>
      <c r="Q14" s="135"/>
      <c r="R14" s="135"/>
      <c r="S14" s="135"/>
      <c r="T14" s="135"/>
      <c r="U14" s="135"/>
      <c r="V14" s="135"/>
      <c r="W14" s="135"/>
      <c r="X14" s="135"/>
      <c r="Y14" s="135"/>
      <c r="Z14" s="135"/>
      <c r="AA14" s="135"/>
      <c r="AB14" s="128" t="s">
        <v>36</v>
      </c>
      <c r="AC14" s="128"/>
      <c r="AD14" s="128"/>
      <c r="AE14" s="128"/>
      <c r="AF14" s="128"/>
      <c r="AG14" s="128"/>
      <c r="AH14" s="128"/>
      <c r="AI14" s="128"/>
      <c r="AJ14" s="132"/>
      <c r="AK14" s="133"/>
      <c r="AL14" s="133"/>
      <c r="AM14" s="133"/>
      <c r="AN14" s="133"/>
      <c r="AO14" s="133"/>
      <c r="AP14" s="133"/>
      <c r="AQ14" s="133"/>
      <c r="AR14" s="133"/>
      <c r="AS14" s="133"/>
      <c r="AT14" s="133"/>
      <c r="AU14" s="133"/>
      <c r="AV14" s="133"/>
      <c r="AW14" s="133"/>
      <c r="AX14" s="133"/>
      <c r="AY14" s="133"/>
      <c r="AZ14" s="133"/>
      <c r="BA14" s="133"/>
      <c r="BB14" s="134"/>
      <c r="BD14" s="80"/>
    </row>
    <row r="15" spans="1:84">
      <c r="A15" s="129" t="s">
        <v>37</v>
      </c>
      <c r="B15" s="130"/>
      <c r="C15" s="130"/>
      <c r="D15" s="130"/>
      <c r="E15" s="130"/>
      <c r="F15" s="130"/>
      <c r="G15" s="130"/>
      <c r="H15" s="130"/>
      <c r="I15" s="130"/>
      <c r="J15" s="130"/>
      <c r="K15" s="130"/>
      <c r="L15" s="130"/>
      <c r="M15" s="130"/>
      <c r="N15" s="131"/>
      <c r="O15" s="125"/>
      <c r="P15" s="126"/>
      <c r="Q15" s="126"/>
      <c r="R15" s="126"/>
      <c r="S15" s="126"/>
      <c r="T15" s="126"/>
      <c r="U15" s="126"/>
      <c r="V15" s="126"/>
      <c r="W15" s="126"/>
      <c r="X15" s="126"/>
      <c r="Y15" s="126"/>
      <c r="Z15" s="126"/>
      <c r="AA15" s="127"/>
      <c r="AB15" s="120" t="s">
        <v>38</v>
      </c>
      <c r="AC15" s="120"/>
      <c r="AD15" s="120"/>
      <c r="AE15" s="120"/>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D15" s="82"/>
    </row>
    <row r="16" spans="1:84">
      <c r="A16" s="122" t="s">
        <v>39</v>
      </c>
      <c r="B16" s="123"/>
      <c r="C16" s="123"/>
      <c r="D16" s="123"/>
      <c r="E16" s="123"/>
      <c r="F16" s="123"/>
      <c r="G16" s="123"/>
      <c r="H16" s="123"/>
      <c r="I16" s="123"/>
      <c r="J16" s="124"/>
      <c r="K16" s="157"/>
      <c r="L16" s="158"/>
      <c r="M16" s="158"/>
      <c r="N16" s="158"/>
      <c r="O16" s="158"/>
      <c r="P16" s="158"/>
      <c r="Q16" s="158"/>
      <c r="R16" s="158"/>
      <c r="S16" s="158"/>
      <c r="T16" s="158"/>
      <c r="U16" s="158"/>
      <c r="V16" s="158"/>
      <c r="W16" s="158"/>
      <c r="X16" s="158"/>
      <c r="Y16" s="158"/>
      <c r="Z16" s="158"/>
      <c r="AA16" s="159"/>
      <c r="AB16" s="120"/>
      <c r="AC16" s="120"/>
      <c r="AD16" s="120"/>
      <c r="AE16" s="120"/>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D16" s="81"/>
    </row>
    <row r="17" spans="1:54">
      <c r="A17" s="166" t="s">
        <v>40</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row>
    <row r="18" spans="1:54" ht="15" customHeight="1">
      <c r="A18" s="150" t="s">
        <v>41</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2"/>
    </row>
    <row r="19" spans="1:54">
      <c r="A19" s="153"/>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5"/>
    </row>
    <row r="20" spans="1:54" ht="14.45" customHeight="1">
      <c r="A20" s="163" t="s">
        <v>42</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row>
    <row r="21" spans="1:54">
      <c r="A21" s="165"/>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row>
    <row r="22" spans="1:54">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row>
    <row r="23" spans="1:54">
      <c r="A23" s="165"/>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row>
    <row r="24" spans="1:54">
      <c r="A24" s="165"/>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row>
    <row r="25" spans="1:54">
      <c r="A25" s="165"/>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row>
    <row r="26" spans="1:5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row>
    <row r="27" spans="1:54">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row>
    <row r="28" spans="1:54">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row>
    <row r="29" spans="1:54">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row>
    <row r="30" spans="1:54">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row>
    <row r="31" spans="1:54">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row>
    <row r="32" spans="1:54">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row>
    <row r="33" spans="1:54">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row>
    <row r="34" spans="1:54">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row>
  </sheetData>
  <mergeCells count="51">
    <mergeCell ref="A20:BB34"/>
    <mergeCell ref="AB5:AI5"/>
    <mergeCell ref="G5:AA5"/>
    <mergeCell ref="A5:F5"/>
    <mergeCell ref="A17:BB17"/>
    <mergeCell ref="AJ5:BB5"/>
    <mergeCell ref="AF8:BB8"/>
    <mergeCell ref="AJ9:BB9"/>
    <mergeCell ref="AL10:BB10"/>
    <mergeCell ref="AB13:BB13"/>
    <mergeCell ref="AB11:AH11"/>
    <mergeCell ref="D12:AA12"/>
    <mergeCell ref="AB9:AI9"/>
    <mergeCell ref="AB10:AK10"/>
    <mergeCell ref="AI11:BB11"/>
    <mergeCell ref="A8:K8"/>
    <mergeCell ref="A1:BB3"/>
    <mergeCell ref="A4:G4"/>
    <mergeCell ref="H4:AA4"/>
    <mergeCell ref="AK4:BB4"/>
    <mergeCell ref="A18:BB19"/>
    <mergeCell ref="A7:I7"/>
    <mergeCell ref="J7:AA7"/>
    <mergeCell ref="A6:AA6"/>
    <mergeCell ref="AB6:BB6"/>
    <mergeCell ref="AB8:AE8"/>
    <mergeCell ref="K16:AA16"/>
    <mergeCell ref="A14:I14"/>
    <mergeCell ref="D10:AA10"/>
    <mergeCell ref="E11:AA11"/>
    <mergeCell ref="A9:J9"/>
    <mergeCell ref="K9:AA9"/>
    <mergeCell ref="AK7:BB7"/>
    <mergeCell ref="AB12:AK12"/>
    <mergeCell ref="AL12:BB12"/>
    <mergeCell ref="AB7:AJ7"/>
    <mergeCell ref="AB4:AJ4"/>
    <mergeCell ref="AB15:AE16"/>
    <mergeCell ref="AF15:BB16"/>
    <mergeCell ref="A16:J16"/>
    <mergeCell ref="L8:AA8"/>
    <mergeCell ref="A12:C12"/>
    <mergeCell ref="A15:N15"/>
    <mergeCell ref="A13:F13"/>
    <mergeCell ref="AB14:AI14"/>
    <mergeCell ref="AJ14:BB14"/>
    <mergeCell ref="J14:AA14"/>
    <mergeCell ref="A10:C10"/>
    <mergeCell ref="A11:D11"/>
    <mergeCell ref="G13:AA13"/>
    <mergeCell ref="O15:AA15"/>
  </mergeCells>
  <dataValidations count="2">
    <dataValidation type="list" allowBlank="1" showInputMessage="1" showErrorMessage="1" sqref="AJ14:BB14" xr:uid="{A3FCB545-8B4B-4BA6-A95B-51AA5FD46EC7}">
      <formula1>$BF$2:$BF$6</formula1>
    </dataValidation>
    <dataValidation type="list" allowBlank="1" showInputMessage="1" showErrorMessage="1" sqref="AK7:BB7" xr:uid="{7610C302-1BFC-47AE-B50C-39EFB9E0F928}">
      <formula1>$BD$2:$BD$8</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6AADF-68A0-4917-B748-066DF524D107}">
  <sheetPr codeName="Sheet10"/>
  <dimension ref="A1:BK23"/>
  <sheetViews>
    <sheetView zoomScale="130" zoomScaleNormal="130" workbookViewId="0">
      <selection activeCell="BI12" sqref="BI12:BI13"/>
    </sheetView>
  </sheetViews>
  <sheetFormatPr defaultRowHeight="15"/>
  <cols>
    <col min="1" max="54" width="1.7109375" customWidth="1"/>
    <col min="55" max="63" width="6.7109375" customWidth="1"/>
  </cols>
  <sheetData>
    <row r="1" spans="1:63" ht="14.45" customHeight="1">
      <c r="A1" s="190" t="s">
        <v>260</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2"/>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c r="A4" s="192" t="s">
        <v>44</v>
      </c>
      <c r="B4" s="192"/>
      <c r="C4" s="192"/>
      <c r="D4" s="192"/>
      <c r="E4" s="192"/>
      <c r="F4" s="192"/>
      <c r="G4" s="192"/>
      <c r="H4" s="192"/>
      <c r="I4" s="192"/>
      <c r="J4" s="192"/>
      <c r="K4" s="192"/>
      <c r="L4" s="192"/>
      <c r="M4" s="192"/>
      <c r="N4" s="192"/>
      <c r="O4" s="192"/>
      <c r="P4" s="192"/>
      <c r="Q4" s="192"/>
      <c r="R4" s="192"/>
      <c r="S4" s="192"/>
      <c r="T4" s="192"/>
      <c r="U4" s="192"/>
      <c r="V4" s="192"/>
      <c r="W4" s="192" t="s">
        <v>45</v>
      </c>
      <c r="X4" s="192"/>
      <c r="Y4" s="192"/>
      <c r="Z4" s="192"/>
      <c r="AA4" s="192"/>
      <c r="AB4" s="192"/>
      <c r="AC4" s="192" t="s">
        <v>46</v>
      </c>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row>
    <row r="5" spans="1:63">
      <c r="A5" s="125">
        <f>'Cover Sheet'!J7</f>
        <v>0</v>
      </c>
      <c r="B5" s="126"/>
      <c r="C5" s="126"/>
      <c r="D5" s="126"/>
      <c r="E5" s="126"/>
      <c r="F5" s="126"/>
      <c r="G5" s="126"/>
      <c r="H5" s="126"/>
      <c r="I5" s="126"/>
      <c r="J5" s="126"/>
      <c r="K5" s="126"/>
      <c r="L5" s="126"/>
      <c r="M5" s="126"/>
      <c r="N5" s="126"/>
      <c r="O5" s="126"/>
      <c r="P5" s="126"/>
      <c r="Q5" s="126"/>
      <c r="R5" s="126"/>
      <c r="S5" s="126"/>
      <c r="T5" s="126"/>
      <c r="U5" s="126"/>
      <c r="V5" s="127"/>
      <c r="W5" s="135">
        <f>'Cover Sheet'!L8</f>
        <v>0</v>
      </c>
      <c r="X5" s="135"/>
      <c r="Y5" s="135"/>
      <c r="Z5" s="135"/>
      <c r="AA5" s="135"/>
      <c r="AB5" s="135"/>
      <c r="AC5" s="135">
        <f>'Cover Sheet'!K9</f>
        <v>0</v>
      </c>
      <c r="AD5" s="135"/>
      <c r="AE5" s="135"/>
      <c r="AF5" s="135"/>
      <c r="AG5" s="135"/>
      <c r="AH5" s="135"/>
      <c r="AI5" s="135"/>
      <c r="AJ5" s="135"/>
      <c r="AK5" s="135"/>
      <c r="AL5" s="135"/>
      <c r="AM5" s="135">
        <f>'Cover Sheet'!D10</f>
        <v>0</v>
      </c>
      <c r="AN5" s="135"/>
      <c r="AO5" s="135"/>
      <c r="AP5" s="135"/>
      <c r="AQ5" s="135"/>
      <c r="AR5" s="135"/>
      <c r="AS5" s="135"/>
      <c r="AT5" s="135"/>
      <c r="AU5" s="135">
        <f>'Cover Sheet'!E11</f>
        <v>0</v>
      </c>
      <c r="AV5" s="135"/>
      <c r="AW5" s="135"/>
      <c r="AX5" s="135"/>
      <c r="AY5" s="135"/>
      <c r="AZ5" s="135"/>
      <c r="BA5" s="135"/>
      <c r="BB5" s="135"/>
    </row>
    <row r="6" spans="1:63">
      <c r="A6" s="193" t="s">
        <v>47</v>
      </c>
      <c r="B6" s="193"/>
      <c r="C6" s="193"/>
      <c r="D6" s="193"/>
      <c r="E6" s="193"/>
      <c r="F6" s="193"/>
      <c r="G6" s="193"/>
      <c r="H6" s="193"/>
      <c r="I6" s="193"/>
      <c r="J6" s="193"/>
      <c r="K6" s="193"/>
      <c r="L6" s="193"/>
      <c r="M6" s="193"/>
      <c r="N6" s="193"/>
      <c r="O6" s="193"/>
      <c r="P6" s="193"/>
      <c r="Q6" s="193" t="s">
        <v>48</v>
      </c>
      <c r="R6" s="193"/>
      <c r="S6" s="193"/>
      <c r="T6" s="193"/>
      <c r="U6" s="193"/>
      <c r="V6" s="193"/>
      <c r="W6" s="193" t="s">
        <v>49</v>
      </c>
      <c r="X6" s="193"/>
      <c r="Y6" s="193"/>
      <c r="Z6" s="193"/>
      <c r="AA6" s="193"/>
      <c r="AB6" s="193"/>
      <c r="AC6" s="193" t="s">
        <v>50</v>
      </c>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63">
      <c r="A7" s="135">
        <f>'Cover Sheet'!AK4</f>
        <v>0</v>
      </c>
      <c r="B7" s="135"/>
      <c r="C7" s="135"/>
      <c r="D7" s="135"/>
      <c r="E7" s="135"/>
      <c r="F7" s="135"/>
      <c r="G7" s="135"/>
      <c r="H7" s="135"/>
      <c r="I7" s="135"/>
      <c r="J7" s="135"/>
      <c r="K7" s="135"/>
      <c r="L7" s="135"/>
      <c r="M7" s="135"/>
      <c r="N7" s="135"/>
      <c r="O7" s="135"/>
      <c r="P7" s="135"/>
      <c r="Q7" s="135">
        <f>'Cover Sheet'!G5</f>
        <v>0</v>
      </c>
      <c r="R7" s="135"/>
      <c r="S7" s="135"/>
      <c r="T7" s="135"/>
      <c r="U7" s="135"/>
      <c r="V7" s="135"/>
      <c r="W7" s="135">
        <f>'Cover Sheet'!AJ5</f>
        <v>0</v>
      </c>
      <c r="X7" s="135"/>
      <c r="Y7" s="135"/>
      <c r="Z7" s="135"/>
      <c r="AA7" s="135"/>
      <c r="AB7" s="135"/>
      <c r="AC7" s="135">
        <f>'Cover Sheet'!H4</f>
        <v>0</v>
      </c>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row>
    <row r="8" spans="1:63" ht="14.45" customHeight="1">
      <c r="A8" s="193" t="s">
        <v>261</v>
      </c>
      <c r="B8" s="193"/>
      <c r="C8" s="193"/>
      <c r="D8" s="193"/>
      <c r="E8" s="193"/>
      <c r="F8" s="193"/>
      <c r="G8" s="193"/>
      <c r="H8" s="193"/>
      <c r="I8" s="193"/>
      <c r="J8" s="193"/>
      <c r="K8" s="193"/>
      <c r="L8" s="193"/>
      <c r="M8" s="193"/>
      <c r="N8" s="193"/>
      <c r="O8" s="193"/>
      <c r="P8" s="193"/>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row>
    <row r="9" spans="1:63" ht="14.45" customHeight="1">
      <c r="A9" s="261" t="s">
        <v>262</v>
      </c>
      <c r="B9" s="262"/>
      <c r="C9" s="262"/>
      <c r="D9" s="262"/>
      <c r="E9" s="262"/>
      <c r="F9" s="262"/>
      <c r="G9" s="262"/>
      <c r="H9" s="262"/>
      <c r="I9" s="262"/>
      <c r="J9" s="262"/>
      <c r="K9" s="262"/>
      <c r="L9" s="262"/>
      <c r="M9" s="262"/>
      <c r="N9" s="262"/>
      <c r="O9" s="262"/>
      <c r="P9" s="263"/>
      <c r="Q9" s="261" t="s">
        <v>263</v>
      </c>
      <c r="R9" s="262"/>
      <c r="S9" s="262"/>
      <c r="T9" s="262"/>
      <c r="U9" s="262"/>
      <c r="V9" s="262"/>
      <c r="W9" s="262"/>
      <c r="X9" s="262"/>
      <c r="Y9" s="262"/>
      <c r="Z9" s="262"/>
      <c r="AA9" s="262"/>
      <c r="AB9" s="262"/>
      <c r="AC9" s="262"/>
      <c r="AD9" s="262"/>
      <c r="AE9" s="262"/>
      <c r="AF9" s="262"/>
      <c r="AG9" s="262"/>
      <c r="AH9" s="263"/>
      <c r="AI9" s="261" t="s">
        <v>264</v>
      </c>
      <c r="AJ9" s="262"/>
      <c r="AK9" s="262"/>
      <c r="AL9" s="262"/>
      <c r="AM9" s="262"/>
      <c r="AN9" s="262"/>
      <c r="AO9" s="262"/>
      <c r="AP9" s="262"/>
      <c r="AQ9" s="262"/>
      <c r="AR9" s="262"/>
      <c r="AS9" s="262"/>
      <c r="AT9" s="262"/>
      <c r="AU9" s="262"/>
      <c r="AV9" s="262"/>
      <c r="AW9" s="262"/>
      <c r="AX9" s="262"/>
      <c r="AY9" s="262"/>
      <c r="AZ9" s="262"/>
      <c r="BA9" s="262"/>
      <c r="BB9" s="263"/>
    </row>
    <row r="10" spans="1:63" ht="19.899999999999999" customHeight="1">
      <c r="A10" s="254"/>
      <c r="B10" s="255"/>
      <c r="C10" s="255"/>
      <c r="D10" s="255"/>
      <c r="E10" s="255"/>
      <c r="F10" s="255"/>
      <c r="G10" s="255"/>
      <c r="H10" s="255"/>
      <c r="I10" s="255"/>
      <c r="J10" s="255"/>
      <c r="K10" s="255"/>
      <c r="L10" s="255"/>
      <c r="M10" s="255"/>
      <c r="N10" s="255"/>
      <c r="O10" s="255"/>
      <c r="P10" s="256"/>
      <c r="Q10" s="254"/>
      <c r="R10" s="255"/>
      <c r="S10" s="255"/>
      <c r="T10" s="255"/>
      <c r="U10" s="255"/>
      <c r="V10" s="255"/>
      <c r="W10" s="255"/>
      <c r="X10" s="255"/>
      <c r="Y10" s="255"/>
      <c r="Z10" s="255"/>
      <c r="AA10" s="255"/>
      <c r="AB10" s="255"/>
      <c r="AC10" s="255"/>
      <c r="AD10" s="255"/>
      <c r="AE10" s="255"/>
      <c r="AF10" s="255"/>
      <c r="AG10" s="255"/>
      <c r="AH10" s="256"/>
      <c r="AI10" s="170"/>
      <c r="AJ10" s="170"/>
      <c r="AK10" s="170"/>
      <c r="AL10" s="170"/>
      <c r="AM10" s="170"/>
      <c r="AN10" s="170"/>
      <c r="AO10" s="170"/>
      <c r="AP10" s="170"/>
      <c r="AQ10" s="170"/>
      <c r="AR10" s="170"/>
      <c r="AS10" s="170"/>
      <c r="AT10" s="170"/>
      <c r="AU10" s="170"/>
      <c r="AV10" s="170"/>
      <c r="AW10" s="170"/>
      <c r="AX10" s="170"/>
      <c r="AY10" s="170"/>
      <c r="AZ10" s="170"/>
      <c r="BA10" s="170"/>
      <c r="BB10" s="170"/>
    </row>
    <row r="11" spans="1:63" ht="19.899999999999999" customHeight="1">
      <c r="A11" s="254"/>
      <c r="B11" s="255"/>
      <c r="C11" s="255"/>
      <c r="D11" s="255"/>
      <c r="E11" s="255"/>
      <c r="F11" s="255"/>
      <c r="G11" s="255"/>
      <c r="H11" s="255"/>
      <c r="I11" s="255"/>
      <c r="J11" s="255"/>
      <c r="K11" s="255"/>
      <c r="L11" s="255"/>
      <c r="M11" s="255"/>
      <c r="N11" s="255"/>
      <c r="O11" s="255"/>
      <c r="P11" s="256"/>
      <c r="Q11" s="254"/>
      <c r="R11" s="255"/>
      <c r="S11" s="255"/>
      <c r="T11" s="255"/>
      <c r="U11" s="255"/>
      <c r="V11" s="255"/>
      <c r="W11" s="255"/>
      <c r="X11" s="255"/>
      <c r="Y11" s="255"/>
      <c r="Z11" s="255"/>
      <c r="AA11" s="255"/>
      <c r="AB11" s="255"/>
      <c r="AC11" s="255"/>
      <c r="AD11" s="255"/>
      <c r="AE11" s="255"/>
      <c r="AF11" s="255"/>
      <c r="AG11" s="255"/>
      <c r="AH11" s="256"/>
      <c r="AI11" s="170"/>
      <c r="AJ11" s="170"/>
      <c r="AK11" s="170"/>
      <c r="AL11" s="170"/>
      <c r="AM11" s="170"/>
      <c r="AN11" s="170"/>
      <c r="AO11" s="170"/>
      <c r="AP11" s="170"/>
      <c r="AQ11" s="170"/>
      <c r="AR11" s="170"/>
      <c r="AS11" s="170"/>
      <c r="AT11" s="170"/>
      <c r="AU11" s="170"/>
      <c r="AV11" s="170"/>
      <c r="AW11" s="170"/>
      <c r="AX11" s="170"/>
      <c r="AY11" s="170"/>
      <c r="AZ11" s="170"/>
      <c r="BA11" s="170"/>
      <c r="BB11" s="170"/>
    </row>
    <row r="12" spans="1:63" ht="19.899999999999999" customHeight="1">
      <c r="A12" s="254"/>
      <c r="B12" s="255"/>
      <c r="C12" s="255"/>
      <c r="D12" s="255"/>
      <c r="E12" s="255"/>
      <c r="F12" s="255"/>
      <c r="G12" s="255"/>
      <c r="H12" s="255"/>
      <c r="I12" s="255"/>
      <c r="J12" s="255"/>
      <c r="K12" s="255"/>
      <c r="L12" s="255"/>
      <c r="M12" s="255"/>
      <c r="N12" s="255"/>
      <c r="O12" s="255"/>
      <c r="P12" s="256"/>
      <c r="Q12" s="257"/>
      <c r="R12" s="258"/>
      <c r="S12" s="258"/>
      <c r="T12" s="258"/>
      <c r="U12" s="258"/>
      <c r="V12" s="258"/>
      <c r="W12" s="258"/>
      <c r="X12" s="258"/>
      <c r="Y12" s="258"/>
      <c r="Z12" s="258"/>
      <c r="AA12" s="258"/>
      <c r="AB12" s="258"/>
      <c r="AC12" s="258"/>
      <c r="AD12" s="258"/>
      <c r="AE12" s="258"/>
      <c r="AF12" s="258"/>
      <c r="AG12" s="258"/>
      <c r="AH12" s="259"/>
      <c r="AI12" s="170"/>
      <c r="AJ12" s="170"/>
      <c r="AK12" s="170"/>
      <c r="AL12" s="170"/>
      <c r="AM12" s="170"/>
      <c r="AN12" s="170"/>
      <c r="AO12" s="170"/>
      <c r="AP12" s="170"/>
      <c r="AQ12" s="170"/>
      <c r="AR12" s="170"/>
      <c r="AS12" s="170"/>
      <c r="AT12" s="170"/>
      <c r="AU12" s="170"/>
      <c r="AV12" s="170"/>
      <c r="AW12" s="170"/>
      <c r="AX12" s="170"/>
      <c r="AY12" s="170"/>
      <c r="AZ12" s="170"/>
      <c r="BA12" s="170"/>
      <c r="BB12" s="170"/>
    </row>
    <row r="13" spans="1:63">
      <c r="A13" s="245" t="s">
        <v>265</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7"/>
      <c r="AJ13" s="247"/>
      <c r="AK13" s="247"/>
      <c r="AL13" s="247"/>
      <c r="AM13" s="247"/>
      <c r="AN13" s="247"/>
      <c r="AO13" s="247"/>
      <c r="AP13" s="247"/>
      <c r="AQ13" s="247"/>
      <c r="AR13" s="247"/>
      <c r="AS13" s="247"/>
      <c r="AT13" s="247"/>
      <c r="AU13" s="247"/>
      <c r="AV13" s="247"/>
      <c r="AW13" s="247"/>
      <c r="AX13" s="247"/>
      <c r="AY13" s="247"/>
      <c r="AZ13" s="247"/>
      <c r="BA13" s="247"/>
      <c r="BB13" s="248"/>
    </row>
    <row r="14" spans="1:63">
      <c r="A14" s="249" t="s">
        <v>266</v>
      </c>
      <c r="B14" s="250"/>
      <c r="C14" s="250"/>
      <c r="D14" s="250"/>
      <c r="E14" s="250"/>
      <c r="F14" s="250"/>
      <c r="G14" s="250"/>
      <c r="H14" s="250"/>
      <c r="I14" s="250"/>
      <c r="J14" s="250"/>
      <c r="K14" s="251"/>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row>
    <row r="15" spans="1:63" ht="19.899999999999999" customHeight="1">
      <c r="A15" s="206" t="s">
        <v>267</v>
      </c>
      <c r="B15" s="206"/>
      <c r="C15" s="206"/>
      <c r="D15" s="206"/>
      <c r="E15" s="206"/>
      <c r="F15" s="206"/>
      <c r="G15" s="206"/>
      <c r="H15" s="206"/>
      <c r="I15" s="206"/>
      <c r="J15" s="206"/>
      <c r="K15" s="206"/>
      <c r="L15" s="206"/>
      <c r="M15" s="206"/>
      <c r="N15" s="206"/>
      <c r="O15" s="206"/>
      <c r="P15" s="206"/>
      <c r="Q15" s="206"/>
      <c r="R15" s="206"/>
      <c r="S15" s="206"/>
      <c r="T15" s="206"/>
      <c r="U15" s="206" t="s">
        <v>199</v>
      </c>
      <c r="V15" s="206"/>
      <c r="W15" s="206"/>
      <c r="X15" s="206"/>
      <c r="Y15" s="206"/>
      <c r="Z15" s="206"/>
      <c r="AA15" s="206"/>
      <c r="AB15" s="206"/>
      <c r="AC15" s="206"/>
      <c r="AD15" s="206"/>
      <c r="AE15" s="206"/>
      <c r="AF15" s="206"/>
      <c r="AG15" s="206"/>
      <c r="AH15" s="206"/>
      <c r="AI15" s="206"/>
      <c r="AJ15" s="206"/>
      <c r="AK15" s="206" t="s">
        <v>268</v>
      </c>
      <c r="AL15" s="206"/>
      <c r="AM15" s="206"/>
      <c r="AN15" s="206"/>
      <c r="AO15" s="206"/>
      <c r="AP15" s="206"/>
      <c r="AQ15" s="206"/>
      <c r="AR15" s="206"/>
      <c r="AS15" s="206"/>
      <c r="AT15" s="206"/>
      <c r="AU15" s="206"/>
      <c r="AV15" s="206"/>
      <c r="AW15" s="206"/>
      <c r="AX15" s="206"/>
      <c r="AY15" s="206"/>
      <c r="AZ15" s="206"/>
      <c r="BA15" s="206"/>
      <c r="BB15" s="206"/>
    </row>
    <row r="16" spans="1:63" ht="10.15" customHeight="1">
      <c r="A16" s="206" t="s">
        <v>269</v>
      </c>
      <c r="B16" s="206"/>
      <c r="C16" s="206"/>
      <c r="D16" s="206"/>
      <c r="E16" s="206"/>
      <c r="F16" s="206"/>
      <c r="G16" s="206"/>
      <c r="H16" s="206"/>
      <c r="I16" s="206"/>
      <c r="J16" s="206"/>
      <c r="K16" s="206" t="s">
        <v>270</v>
      </c>
      <c r="L16" s="206"/>
      <c r="M16" s="206"/>
      <c r="N16" s="206"/>
      <c r="O16" s="206"/>
      <c r="P16" s="206"/>
      <c r="Q16" s="206"/>
      <c r="R16" s="206"/>
      <c r="S16" s="206"/>
      <c r="T16" s="206"/>
      <c r="U16" s="253" t="s">
        <v>271</v>
      </c>
      <c r="V16" s="253"/>
      <c r="W16" s="253"/>
      <c r="X16" s="253"/>
      <c r="Y16" s="253"/>
      <c r="Z16" s="253"/>
      <c r="AA16" s="253"/>
      <c r="AB16" s="253"/>
      <c r="AC16" s="206" t="s">
        <v>272</v>
      </c>
      <c r="AD16" s="206"/>
      <c r="AE16" s="206"/>
      <c r="AF16" s="206"/>
      <c r="AG16" s="206"/>
      <c r="AH16" s="206"/>
      <c r="AI16" s="206"/>
      <c r="AJ16" s="206"/>
      <c r="AK16" s="206" t="s">
        <v>273</v>
      </c>
      <c r="AL16" s="206"/>
      <c r="AM16" s="206"/>
      <c r="AN16" s="206" t="s">
        <v>274</v>
      </c>
      <c r="AO16" s="206"/>
      <c r="AP16" s="206"/>
      <c r="AQ16" s="206" t="s">
        <v>275</v>
      </c>
      <c r="AR16" s="206"/>
      <c r="AS16" s="206"/>
      <c r="AT16" s="206" t="s">
        <v>276</v>
      </c>
      <c r="AU16" s="206"/>
      <c r="AV16" s="206"/>
      <c r="AW16" s="206" t="s">
        <v>277</v>
      </c>
      <c r="AX16" s="206"/>
      <c r="AY16" s="206"/>
      <c r="AZ16" s="206" t="s">
        <v>278</v>
      </c>
      <c r="BA16" s="206"/>
      <c r="BB16" s="206"/>
    </row>
    <row r="17" spans="1:54">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42"/>
      <c r="AL17" s="242"/>
      <c r="AM17" s="242"/>
      <c r="AN17" s="242"/>
      <c r="AO17" s="242"/>
      <c r="AP17" s="242"/>
      <c r="AQ17" s="242"/>
      <c r="AR17" s="242"/>
      <c r="AS17" s="242"/>
      <c r="AT17" s="242"/>
      <c r="AU17" s="242"/>
      <c r="AV17" s="242"/>
      <c r="AW17" s="242"/>
      <c r="AX17" s="242"/>
      <c r="AY17" s="242"/>
      <c r="AZ17" s="242"/>
      <c r="BA17" s="242"/>
      <c r="BB17" s="242"/>
    </row>
    <row r="18" spans="1:54">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42"/>
      <c r="AL18" s="242"/>
      <c r="AM18" s="242"/>
      <c r="AN18" s="242"/>
      <c r="AO18" s="242"/>
      <c r="AP18" s="242"/>
      <c r="AQ18" s="242"/>
      <c r="AR18" s="242"/>
      <c r="AS18" s="242"/>
      <c r="AT18" s="242"/>
      <c r="AU18" s="242"/>
      <c r="AV18" s="242"/>
      <c r="AW18" s="242"/>
      <c r="AX18" s="242"/>
      <c r="AY18" s="242"/>
      <c r="AZ18" s="242"/>
      <c r="BA18" s="242"/>
      <c r="BB18" s="242"/>
    </row>
    <row r="19" spans="1:54">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42"/>
      <c r="AL19" s="242"/>
      <c r="AM19" s="242"/>
      <c r="AN19" s="242"/>
      <c r="AO19" s="242"/>
      <c r="AP19" s="242"/>
      <c r="AQ19" s="242"/>
      <c r="AR19" s="242"/>
      <c r="AS19" s="242"/>
      <c r="AT19" s="242"/>
      <c r="AU19" s="242"/>
      <c r="AV19" s="242"/>
      <c r="AW19" s="242"/>
      <c r="AX19" s="242"/>
      <c r="AY19" s="242"/>
      <c r="AZ19" s="242"/>
      <c r="BA19" s="242"/>
      <c r="BB19" s="242"/>
    </row>
    <row r="20" spans="1:54">
      <c r="A20" s="22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42"/>
      <c r="AL20" s="242"/>
      <c r="AM20" s="242"/>
      <c r="AN20" s="242"/>
      <c r="AO20" s="242"/>
      <c r="AP20" s="242"/>
      <c r="AQ20" s="242"/>
      <c r="AR20" s="242"/>
      <c r="AS20" s="242"/>
      <c r="AT20" s="242"/>
      <c r="AU20" s="242"/>
      <c r="AV20" s="242"/>
      <c r="AW20" s="242"/>
      <c r="AX20" s="242"/>
      <c r="AY20" s="242"/>
      <c r="AZ20" s="242"/>
      <c r="BA20" s="242"/>
      <c r="BB20" s="242"/>
    </row>
    <row r="21" spans="1:54">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42"/>
      <c r="AL21" s="242"/>
      <c r="AM21" s="242"/>
      <c r="AN21" s="242"/>
      <c r="AO21" s="242"/>
      <c r="AP21" s="242"/>
      <c r="AQ21" s="242"/>
      <c r="AR21" s="242"/>
      <c r="AS21" s="242"/>
      <c r="AT21" s="242"/>
      <c r="AU21" s="242"/>
      <c r="AV21" s="242"/>
      <c r="AW21" s="242"/>
      <c r="AX21" s="242"/>
      <c r="AY21" s="242"/>
      <c r="AZ21" s="242"/>
      <c r="BA21" s="242"/>
      <c r="BB21" s="242"/>
    </row>
    <row r="22" spans="1:54">
      <c r="A22" s="206" t="s">
        <v>279</v>
      </c>
      <c r="B22" s="206"/>
      <c r="C22" s="206"/>
      <c r="D22" s="206"/>
      <c r="E22" s="206"/>
      <c r="F22" s="206"/>
      <c r="G22" s="206"/>
      <c r="H22" s="206"/>
      <c r="I22" s="206"/>
      <c r="J22" s="206"/>
      <c r="K22" s="224"/>
      <c r="L22" s="224"/>
      <c r="M22" s="224"/>
      <c r="N22" s="224"/>
      <c r="O22" s="224"/>
      <c r="P22" s="224"/>
      <c r="Q22" s="224"/>
      <c r="R22" s="224"/>
      <c r="S22" s="224"/>
      <c r="T22" s="224"/>
      <c r="U22" s="224"/>
      <c r="V22" s="224"/>
      <c r="W22" s="224"/>
      <c r="X22" s="224"/>
      <c r="Y22" s="224"/>
      <c r="Z22" s="224"/>
      <c r="AA22" s="224"/>
      <c r="AB22" s="224"/>
      <c r="AC22" s="199" t="s">
        <v>280</v>
      </c>
      <c r="AD22" s="199"/>
      <c r="AE22" s="199"/>
      <c r="AF22" s="199"/>
      <c r="AG22" s="199"/>
      <c r="AH22" s="224"/>
      <c r="AI22" s="224"/>
      <c r="AJ22" s="224"/>
      <c r="AK22" s="224"/>
      <c r="AL22" s="224"/>
      <c r="AM22" s="224"/>
      <c r="AN22" s="224"/>
      <c r="AO22" s="224"/>
      <c r="AP22" s="224"/>
      <c r="AQ22" s="224"/>
      <c r="AR22" s="224"/>
      <c r="AS22" s="224"/>
      <c r="AT22" s="224"/>
      <c r="AU22" s="199" t="s">
        <v>75</v>
      </c>
      <c r="AV22" s="199"/>
      <c r="AW22" s="199"/>
      <c r="AX22" s="224"/>
      <c r="AY22" s="224"/>
      <c r="AZ22" s="224"/>
      <c r="BA22" s="224"/>
      <c r="BB22" s="224"/>
    </row>
    <row r="23" spans="1:54">
      <c r="A23" s="206"/>
      <c r="B23" s="206"/>
      <c r="C23" s="206"/>
      <c r="D23" s="206"/>
      <c r="E23" s="206"/>
      <c r="F23" s="206"/>
      <c r="G23" s="206"/>
      <c r="H23" s="206"/>
      <c r="I23" s="206"/>
      <c r="J23" s="206"/>
      <c r="K23" s="224"/>
      <c r="L23" s="224"/>
      <c r="M23" s="224"/>
      <c r="N23" s="224"/>
      <c r="O23" s="224"/>
      <c r="P23" s="224"/>
      <c r="Q23" s="224"/>
      <c r="R23" s="224"/>
      <c r="S23" s="224"/>
      <c r="T23" s="224"/>
      <c r="U23" s="224"/>
      <c r="V23" s="224"/>
      <c r="W23" s="224"/>
      <c r="X23" s="224"/>
      <c r="Y23" s="224"/>
      <c r="Z23" s="224"/>
      <c r="AA23" s="224"/>
      <c r="AB23" s="224"/>
      <c r="AC23" s="199"/>
      <c r="AD23" s="199"/>
      <c r="AE23" s="199"/>
      <c r="AF23" s="199"/>
      <c r="AG23" s="199"/>
      <c r="AH23" s="224"/>
      <c r="AI23" s="224"/>
      <c r="AJ23" s="224"/>
      <c r="AK23" s="224"/>
      <c r="AL23" s="224"/>
      <c r="AM23" s="224"/>
      <c r="AN23" s="224"/>
      <c r="AO23" s="224"/>
      <c r="AP23" s="224"/>
      <c r="AQ23" s="224"/>
      <c r="AR23" s="224"/>
      <c r="AS23" s="224"/>
      <c r="AT23" s="224"/>
      <c r="AU23" s="199"/>
      <c r="AV23" s="199"/>
      <c r="AW23" s="199"/>
      <c r="AX23" s="224"/>
      <c r="AY23" s="224"/>
      <c r="AZ23" s="224"/>
      <c r="BA23" s="224"/>
      <c r="BB23" s="224"/>
    </row>
  </sheetData>
  <mergeCells count="102">
    <mergeCell ref="AI11:BB11"/>
    <mergeCell ref="AM5:AT5"/>
    <mergeCell ref="AU5:BB5"/>
    <mergeCell ref="A6:P6"/>
    <mergeCell ref="Q6:V6"/>
    <mergeCell ref="W6:AB6"/>
    <mergeCell ref="AC6:BB6"/>
    <mergeCell ref="AI10:BB10"/>
    <mergeCell ref="A8:BB8"/>
    <mergeCell ref="AI9:BB9"/>
    <mergeCell ref="Q9:AH9"/>
    <mergeCell ref="Q10:AH10"/>
    <mergeCell ref="Q11:AH11"/>
    <mergeCell ref="A9:P9"/>
    <mergeCell ref="A10:P10"/>
    <mergeCell ref="A11:P11"/>
    <mergeCell ref="A1:BB3"/>
    <mergeCell ref="A4:V4"/>
    <mergeCell ref="W4:AB4"/>
    <mergeCell ref="AC4:BB4"/>
    <mergeCell ref="A5:V5"/>
    <mergeCell ref="W5:AB5"/>
    <mergeCell ref="AC5:AL5"/>
    <mergeCell ref="A7:P7"/>
    <mergeCell ref="Q7:V7"/>
    <mergeCell ref="W7:AB7"/>
    <mergeCell ref="AC7:BB7"/>
    <mergeCell ref="A13:BB13"/>
    <mergeCell ref="A14:K14"/>
    <mergeCell ref="L14:BB14"/>
    <mergeCell ref="AZ16:BB16"/>
    <mergeCell ref="AW16:AY16"/>
    <mergeCell ref="AT16:AV16"/>
    <mergeCell ref="AQ16:AS16"/>
    <mergeCell ref="AI12:BB12"/>
    <mergeCell ref="AN16:AP16"/>
    <mergeCell ref="AK16:AM16"/>
    <mergeCell ref="AK15:BB15"/>
    <mergeCell ref="U15:AJ15"/>
    <mergeCell ref="U16:AB16"/>
    <mergeCell ref="AC16:AJ16"/>
    <mergeCell ref="A12:P12"/>
    <mergeCell ref="Q12:AH12"/>
    <mergeCell ref="A22:J23"/>
    <mergeCell ref="K22:AB23"/>
    <mergeCell ref="AC22:AG23"/>
    <mergeCell ref="AH22:AT23"/>
    <mergeCell ref="U17:AB17"/>
    <mergeCell ref="A15:T15"/>
    <mergeCell ref="K16:T16"/>
    <mergeCell ref="A16:J16"/>
    <mergeCell ref="A17:J17"/>
    <mergeCell ref="K17:T17"/>
    <mergeCell ref="AC17:AJ17"/>
    <mergeCell ref="AK17:AM17"/>
    <mergeCell ref="AN17:AP17"/>
    <mergeCell ref="AN20:AP20"/>
    <mergeCell ref="AN21:AP21"/>
    <mergeCell ref="AQ17:AS17"/>
    <mergeCell ref="AQ18:AS18"/>
    <mergeCell ref="AQ19:AS19"/>
    <mergeCell ref="AQ20:AS20"/>
    <mergeCell ref="AQ21:AS21"/>
    <mergeCell ref="AU22:AW23"/>
    <mergeCell ref="AX22:BB23"/>
    <mergeCell ref="U20:AB20"/>
    <mergeCell ref="U21:AB21"/>
    <mergeCell ref="A20:J20"/>
    <mergeCell ref="A21:J21"/>
    <mergeCell ref="K20:T20"/>
    <mergeCell ref="K21:T21"/>
    <mergeCell ref="U18:AB18"/>
    <mergeCell ref="U19:AB19"/>
    <mergeCell ref="A18:J18"/>
    <mergeCell ref="A19:J19"/>
    <mergeCell ref="K18:T18"/>
    <mergeCell ref="K19:T19"/>
    <mergeCell ref="AC18:AJ18"/>
    <mergeCell ref="AC19:AJ19"/>
    <mergeCell ref="AC20:AJ20"/>
    <mergeCell ref="AC21:AJ21"/>
    <mergeCell ref="AK18:AM18"/>
    <mergeCell ref="AK19:AM19"/>
    <mergeCell ref="AK20:AM20"/>
    <mergeCell ref="AK21:AM21"/>
    <mergeCell ref="AN18:AP18"/>
    <mergeCell ref="AN19:AP19"/>
    <mergeCell ref="AZ17:BB17"/>
    <mergeCell ref="AZ18:BB18"/>
    <mergeCell ref="AZ19:BB19"/>
    <mergeCell ref="AZ20:BB20"/>
    <mergeCell ref="AZ21:BB21"/>
    <mergeCell ref="AT17:AV17"/>
    <mergeCell ref="AT18:AV18"/>
    <mergeCell ref="AT19:AV19"/>
    <mergeCell ref="AT20:AV20"/>
    <mergeCell ref="AT21:AV21"/>
    <mergeCell ref="AW17:AY17"/>
    <mergeCell ref="AW18:AY18"/>
    <mergeCell ref="AW19:AY19"/>
    <mergeCell ref="AW20:AY20"/>
    <mergeCell ref="AW21:AY2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09CF-B6AF-408E-B432-C071DC6DBB5B}">
  <sheetPr codeName="Sheet11"/>
  <dimension ref="A1:CB101"/>
  <sheetViews>
    <sheetView zoomScale="130" zoomScaleNormal="130" workbookViewId="0">
      <selection activeCell="BB26" sqref="BB26"/>
    </sheetView>
  </sheetViews>
  <sheetFormatPr defaultRowHeight="15"/>
  <cols>
    <col min="1" max="73" width="1.7109375" customWidth="1"/>
    <col min="74" max="74" width="8.85546875" hidden="1" customWidth="1"/>
    <col min="75" max="78" width="8.85546875" customWidth="1"/>
  </cols>
  <sheetData>
    <row r="1" spans="1:80" ht="14.45" customHeight="1">
      <c r="A1" s="190" t="s">
        <v>281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71" t="b">
        <f>IF(G12&gt;0,G12)</f>
        <v>0</v>
      </c>
      <c r="BW1" s="69"/>
      <c r="BX1" s="69"/>
      <c r="BY1" s="69"/>
      <c r="BZ1" s="69"/>
    </row>
    <row r="2" spans="1:80"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71" t="b">
        <f>IF(G13&gt;0,G13)</f>
        <v>0</v>
      </c>
      <c r="BW2" s="78"/>
      <c r="BX2" s="69"/>
      <c r="BY2" s="69"/>
      <c r="BZ2" s="69"/>
    </row>
    <row r="3" spans="1:80"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71" t="b">
        <f>IF(G14&gt;0,G14)</f>
        <v>0</v>
      </c>
      <c r="BW3" s="69"/>
      <c r="BX3" s="69"/>
      <c r="BY3" s="69"/>
      <c r="BZ3" s="69"/>
    </row>
    <row r="4" spans="1:80">
      <c r="A4" s="192" t="s">
        <v>44</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t="s">
        <v>45</v>
      </c>
      <c r="AF4" s="192"/>
      <c r="AG4" s="192"/>
      <c r="AH4" s="192"/>
      <c r="AI4" s="192"/>
      <c r="AJ4" s="192"/>
      <c r="AK4" s="192"/>
      <c r="AL4" s="192"/>
      <c r="AM4" s="192"/>
      <c r="AN4" s="192"/>
      <c r="AO4" s="192"/>
      <c r="AP4" s="192"/>
      <c r="AQ4" s="192"/>
      <c r="AR4" s="192" t="s">
        <v>46</v>
      </c>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71" t="b">
        <f t="shared" ref="BV4:BV9" si="0">IF(G16&gt;0,G16)</f>
        <v>0</v>
      </c>
    </row>
    <row r="5" spans="1:80">
      <c r="A5" s="135">
        <f>'Cover Sheet'!J7</f>
        <v>0</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f>'Cover Sheet'!L8</f>
        <v>0</v>
      </c>
      <c r="AF5" s="135"/>
      <c r="AG5" s="135"/>
      <c r="AH5" s="135"/>
      <c r="AI5" s="135"/>
      <c r="AJ5" s="135"/>
      <c r="AK5" s="135"/>
      <c r="AL5" s="135"/>
      <c r="AM5" s="135"/>
      <c r="AN5" s="135"/>
      <c r="AO5" s="135"/>
      <c r="AP5" s="135"/>
      <c r="AQ5" s="135"/>
      <c r="AR5" s="135">
        <f>'Cover Sheet'!K9</f>
        <v>0</v>
      </c>
      <c r="AS5" s="135"/>
      <c r="AT5" s="135"/>
      <c r="AU5" s="135"/>
      <c r="AV5" s="135"/>
      <c r="AW5" s="135"/>
      <c r="AX5" s="135"/>
      <c r="AY5" s="135"/>
      <c r="AZ5" s="135"/>
      <c r="BA5" s="135"/>
      <c r="BB5" s="135"/>
      <c r="BC5" s="135">
        <f>'Cover Sheet'!D10</f>
        <v>0</v>
      </c>
      <c r="BD5" s="135"/>
      <c r="BE5" s="135"/>
      <c r="BF5" s="135"/>
      <c r="BG5" s="135"/>
      <c r="BH5" s="135"/>
      <c r="BI5" s="135"/>
      <c r="BJ5" s="135"/>
      <c r="BK5" s="135"/>
      <c r="BL5" s="135"/>
      <c r="BM5" s="135">
        <f>'Cover Sheet'!E11</f>
        <v>0</v>
      </c>
      <c r="BN5" s="135"/>
      <c r="BO5" s="135"/>
      <c r="BP5" s="135"/>
      <c r="BQ5" s="135"/>
      <c r="BR5" s="135"/>
      <c r="BS5" s="135"/>
      <c r="BT5" s="135"/>
      <c r="BU5" s="135"/>
      <c r="BV5" s="71" t="b">
        <f t="shared" si="0"/>
        <v>0</v>
      </c>
    </row>
    <row r="6" spans="1:80">
      <c r="A6" s="193" t="s">
        <v>47</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t="s">
        <v>48</v>
      </c>
      <c r="AF6" s="193"/>
      <c r="AG6" s="193"/>
      <c r="AH6" s="193"/>
      <c r="AI6" s="193"/>
      <c r="AJ6" s="193"/>
      <c r="AK6" s="193" t="s">
        <v>49</v>
      </c>
      <c r="AL6" s="193"/>
      <c r="AM6" s="193"/>
      <c r="AN6" s="193"/>
      <c r="AO6" s="193"/>
      <c r="AP6" s="193"/>
      <c r="AQ6" s="193"/>
      <c r="AR6" s="193" t="s">
        <v>50</v>
      </c>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71" t="b">
        <f t="shared" si="0"/>
        <v>0</v>
      </c>
    </row>
    <row r="7" spans="1:80">
      <c r="A7" s="135">
        <f>'Cover Sheet'!AK4</f>
        <v>0</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f>'Cover Sheet'!G5</f>
        <v>0</v>
      </c>
      <c r="AF7" s="135"/>
      <c r="AG7" s="135"/>
      <c r="AH7" s="135"/>
      <c r="AI7" s="135"/>
      <c r="AJ7" s="135"/>
      <c r="AK7" s="135">
        <f>'Cover Sheet'!AJ5</f>
        <v>0</v>
      </c>
      <c r="AL7" s="135"/>
      <c r="AM7" s="135"/>
      <c r="AN7" s="135"/>
      <c r="AO7" s="135"/>
      <c r="AP7" s="135"/>
      <c r="AQ7" s="135"/>
      <c r="AR7" s="135">
        <f>'Cover Sheet'!H4</f>
        <v>0</v>
      </c>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71" t="b">
        <f t="shared" si="0"/>
        <v>0</v>
      </c>
    </row>
    <row r="8" spans="1:80">
      <c r="A8" s="193" t="s">
        <v>282</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t="s">
        <v>283</v>
      </c>
      <c r="AF8" s="193"/>
      <c r="AG8" s="193"/>
      <c r="AH8" s="193"/>
      <c r="AI8" s="193"/>
      <c r="AJ8" s="193"/>
      <c r="AK8" s="193"/>
      <c r="AL8" s="193"/>
      <c r="AM8" s="193"/>
      <c r="AN8" s="193"/>
      <c r="AO8" s="193"/>
      <c r="AP8" s="193"/>
      <c r="AQ8" s="193"/>
      <c r="AR8" s="193" t="s">
        <v>196</v>
      </c>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71" t="b">
        <f t="shared" si="0"/>
        <v>0</v>
      </c>
    </row>
    <row r="9" spans="1:80">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71" t="b">
        <f t="shared" si="0"/>
        <v>0</v>
      </c>
    </row>
    <row r="10" spans="1:80" ht="15" customHeight="1">
      <c r="A10" s="206" t="s">
        <v>284</v>
      </c>
      <c r="B10" s="206"/>
      <c r="C10" s="206"/>
      <c r="D10" s="206"/>
      <c r="E10" s="206"/>
      <c r="F10" s="206"/>
      <c r="G10" s="206" t="s">
        <v>285</v>
      </c>
      <c r="H10" s="206"/>
      <c r="I10" s="206"/>
      <c r="J10" s="206"/>
      <c r="K10" s="206"/>
      <c r="L10" s="206"/>
      <c r="M10" s="206" t="s">
        <v>284</v>
      </c>
      <c r="N10" s="206"/>
      <c r="O10" s="206"/>
      <c r="P10" s="206"/>
      <c r="Q10" s="206"/>
      <c r="R10" s="206"/>
      <c r="S10" s="206" t="s">
        <v>285</v>
      </c>
      <c r="T10" s="206"/>
      <c r="U10" s="206"/>
      <c r="V10" s="206"/>
      <c r="W10" s="206"/>
      <c r="X10" s="206"/>
      <c r="Y10" s="206" t="s">
        <v>284</v>
      </c>
      <c r="Z10" s="206"/>
      <c r="AA10" s="206"/>
      <c r="AB10" s="206"/>
      <c r="AC10" s="206"/>
      <c r="AD10" s="206"/>
      <c r="AE10" s="206" t="s">
        <v>285</v>
      </c>
      <c r="AF10" s="206"/>
      <c r="AG10" s="206"/>
      <c r="AH10" s="206"/>
      <c r="AI10" s="206"/>
      <c r="AJ10" s="206"/>
      <c r="AK10" s="206" t="s">
        <v>284</v>
      </c>
      <c r="AL10" s="206"/>
      <c r="AM10" s="206"/>
      <c r="AN10" s="206"/>
      <c r="AO10" s="206"/>
      <c r="AP10" s="206"/>
      <c r="AQ10" s="206" t="s">
        <v>285</v>
      </c>
      <c r="AR10" s="206"/>
      <c r="AS10" s="206"/>
      <c r="AT10" s="206"/>
      <c r="AU10" s="206"/>
      <c r="AV10" s="206"/>
      <c r="AW10" s="72"/>
      <c r="AX10" s="72"/>
      <c r="AY10" s="72"/>
      <c r="AZ10" s="72"/>
      <c r="BA10" s="169" t="s">
        <v>286</v>
      </c>
      <c r="BB10" s="169"/>
      <c r="BC10" s="169"/>
      <c r="BD10" s="169"/>
      <c r="BE10" s="169"/>
      <c r="BF10" s="264"/>
      <c r="BG10" s="264"/>
      <c r="BH10" s="264"/>
      <c r="BI10" s="264"/>
      <c r="BJ10" s="264"/>
      <c r="BK10" s="264"/>
      <c r="BL10" s="264"/>
      <c r="BM10" s="72"/>
      <c r="BN10" s="72"/>
      <c r="BO10" s="72"/>
      <c r="BP10" s="72"/>
      <c r="BQ10" s="72"/>
      <c r="BR10" s="72"/>
      <c r="BS10" s="72"/>
      <c r="BT10" s="72"/>
      <c r="BU10" s="74"/>
      <c r="BV10" s="71" t="b">
        <f t="shared" ref="BV10:BV62" si="1">IF(G23&gt;0,G23)</f>
        <v>0</v>
      </c>
    </row>
    <row r="11" spans="1:80">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72"/>
      <c r="AX11" s="72"/>
      <c r="AY11" s="72"/>
      <c r="AZ11" s="72"/>
      <c r="BA11" s="169" t="s">
        <v>287</v>
      </c>
      <c r="BB11" s="169"/>
      <c r="BC11" s="169"/>
      <c r="BD11" s="169"/>
      <c r="BE11" s="169"/>
      <c r="BF11" s="264"/>
      <c r="BG11" s="264"/>
      <c r="BH11" s="264"/>
      <c r="BI11" s="264"/>
      <c r="BJ11" s="264"/>
      <c r="BK11" s="264"/>
      <c r="BL11" s="264"/>
      <c r="BM11" s="72"/>
      <c r="BN11" s="72"/>
      <c r="BO11" s="72"/>
      <c r="BP11" s="72"/>
      <c r="BQ11" s="72"/>
      <c r="BR11" s="72"/>
      <c r="BS11" s="72"/>
      <c r="BT11" s="72"/>
      <c r="BU11" s="75"/>
      <c r="BV11" s="71" t="b">
        <f t="shared" si="1"/>
        <v>0</v>
      </c>
    </row>
    <row r="12" spans="1:80">
      <c r="A12" s="242">
        <v>1</v>
      </c>
      <c r="B12" s="242"/>
      <c r="C12" s="242"/>
      <c r="D12" s="242"/>
      <c r="E12" s="242"/>
      <c r="F12" s="242"/>
      <c r="G12" s="283"/>
      <c r="H12" s="284"/>
      <c r="I12" s="284"/>
      <c r="J12" s="284"/>
      <c r="K12" s="284"/>
      <c r="L12" s="285"/>
      <c r="M12" s="242">
        <v>26</v>
      </c>
      <c r="N12" s="242"/>
      <c r="O12" s="242"/>
      <c r="P12" s="242"/>
      <c r="Q12" s="242"/>
      <c r="R12" s="242"/>
      <c r="S12" s="282"/>
      <c r="T12" s="282"/>
      <c r="U12" s="282"/>
      <c r="V12" s="282"/>
      <c r="W12" s="282"/>
      <c r="X12" s="282"/>
      <c r="Y12" s="242">
        <v>51</v>
      </c>
      <c r="Z12" s="242"/>
      <c r="AA12" s="242"/>
      <c r="AB12" s="242"/>
      <c r="AC12" s="242"/>
      <c r="AD12" s="242"/>
      <c r="AE12" s="170"/>
      <c r="AF12" s="170"/>
      <c r="AG12" s="170"/>
      <c r="AH12" s="170"/>
      <c r="AI12" s="170"/>
      <c r="AJ12" s="170"/>
      <c r="AK12" s="242">
        <v>76</v>
      </c>
      <c r="AL12" s="242"/>
      <c r="AM12" s="242"/>
      <c r="AN12" s="242"/>
      <c r="AO12" s="242"/>
      <c r="AP12" s="242"/>
      <c r="AQ12" s="170"/>
      <c r="AR12" s="170"/>
      <c r="AS12" s="170"/>
      <c r="AT12" s="170"/>
      <c r="AU12" s="170"/>
      <c r="AV12" s="170"/>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5"/>
      <c r="BV12" s="71" t="b">
        <f t="shared" si="1"/>
        <v>0</v>
      </c>
    </row>
    <row r="13" spans="1:80">
      <c r="A13" s="242">
        <v>2</v>
      </c>
      <c r="B13" s="242"/>
      <c r="C13" s="242"/>
      <c r="D13" s="242"/>
      <c r="E13" s="242"/>
      <c r="F13" s="242"/>
      <c r="G13" s="283"/>
      <c r="H13" s="284"/>
      <c r="I13" s="284"/>
      <c r="J13" s="284"/>
      <c r="K13" s="284"/>
      <c r="L13" s="285"/>
      <c r="M13" s="242">
        <v>27</v>
      </c>
      <c r="N13" s="242"/>
      <c r="O13" s="242"/>
      <c r="P13" s="242"/>
      <c r="Q13" s="242"/>
      <c r="R13" s="242"/>
      <c r="S13" s="282"/>
      <c r="T13" s="282"/>
      <c r="U13" s="282"/>
      <c r="V13" s="282"/>
      <c r="W13" s="282"/>
      <c r="X13" s="282"/>
      <c r="Y13" s="242">
        <v>52</v>
      </c>
      <c r="Z13" s="242"/>
      <c r="AA13" s="242"/>
      <c r="AB13" s="242"/>
      <c r="AC13" s="242"/>
      <c r="AD13" s="242"/>
      <c r="AE13" s="170"/>
      <c r="AF13" s="170"/>
      <c r="AG13" s="170"/>
      <c r="AH13" s="170"/>
      <c r="AI13" s="170"/>
      <c r="AJ13" s="170"/>
      <c r="AK13" s="242">
        <v>77</v>
      </c>
      <c r="AL13" s="242"/>
      <c r="AM13" s="242"/>
      <c r="AN13" s="242"/>
      <c r="AO13" s="242"/>
      <c r="AP13" s="242"/>
      <c r="AQ13" s="170"/>
      <c r="AR13" s="170"/>
      <c r="AS13" s="170"/>
      <c r="AT13" s="170"/>
      <c r="AU13" s="170"/>
      <c r="AV13" s="170"/>
      <c r="AW13" s="72"/>
      <c r="AX13" s="72"/>
      <c r="AY13" s="72"/>
      <c r="AZ13" s="72"/>
      <c r="BA13" s="169" t="s">
        <v>288</v>
      </c>
      <c r="BB13" s="169"/>
      <c r="BC13" s="169"/>
      <c r="BD13" s="169"/>
      <c r="BE13" s="169"/>
      <c r="BF13" s="135" t="e">
        <f>AVERAGE(G12:L36,S12:X36,AE12:AJ36,AQ12:AV36)</f>
        <v>#DIV/0!</v>
      </c>
      <c r="BG13" s="135"/>
      <c r="BH13" s="135"/>
      <c r="BI13" s="135"/>
      <c r="BJ13" s="135"/>
      <c r="BK13" s="135"/>
      <c r="BL13" s="135"/>
      <c r="BM13" s="72"/>
      <c r="BN13" s="72"/>
      <c r="BO13" s="72"/>
      <c r="BP13" s="72"/>
      <c r="BQ13" s="72"/>
      <c r="BR13" s="72"/>
      <c r="BS13" s="72"/>
      <c r="BT13" s="72"/>
      <c r="BU13" s="75"/>
      <c r="BV13" s="71" t="b">
        <f t="shared" si="1"/>
        <v>0</v>
      </c>
    </row>
    <row r="14" spans="1:80">
      <c r="A14" s="242">
        <v>3</v>
      </c>
      <c r="B14" s="242"/>
      <c r="C14" s="242"/>
      <c r="D14" s="242"/>
      <c r="E14" s="242"/>
      <c r="F14" s="242"/>
      <c r="G14" s="283"/>
      <c r="H14" s="284"/>
      <c r="I14" s="284"/>
      <c r="J14" s="284"/>
      <c r="K14" s="284"/>
      <c r="L14" s="285"/>
      <c r="M14" s="242">
        <v>28</v>
      </c>
      <c r="N14" s="242"/>
      <c r="O14" s="242"/>
      <c r="P14" s="242"/>
      <c r="Q14" s="242"/>
      <c r="R14" s="242"/>
      <c r="S14" s="282"/>
      <c r="T14" s="282"/>
      <c r="U14" s="282"/>
      <c r="V14" s="282"/>
      <c r="W14" s="282"/>
      <c r="X14" s="282"/>
      <c r="Y14" s="242">
        <v>53</v>
      </c>
      <c r="Z14" s="242"/>
      <c r="AA14" s="242"/>
      <c r="AB14" s="242"/>
      <c r="AC14" s="242"/>
      <c r="AD14" s="242"/>
      <c r="AE14" s="170"/>
      <c r="AF14" s="170"/>
      <c r="AG14" s="170"/>
      <c r="AH14" s="170"/>
      <c r="AI14" s="170"/>
      <c r="AJ14" s="170"/>
      <c r="AK14" s="242">
        <v>78</v>
      </c>
      <c r="AL14" s="242"/>
      <c r="AM14" s="242"/>
      <c r="AN14" s="242"/>
      <c r="AO14" s="242"/>
      <c r="AP14" s="242"/>
      <c r="AQ14" s="170"/>
      <c r="AR14" s="170"/>
      <c r="AS14" s="170"/>
      <c r="AT14" s="170"/>
      <c r="AU14" s="170"/>
      <c r="AV14" s="170"/>
      <c r="AW14" s="72"/>
      <c r="AX14" s="72"/>
      <c r="AY14" s="72"/>
      <c r="AZ14" s="72"/>
      <c r="BA14" s="169" t="s">
        <v>289</v>
      </c>
      <c r="BB14" s="169"/>
      <c r="BC14" s="169"/>
      <c r="BD14" s="169"/>
      <c r="BE14" s="169"/>
      <c r="BF14" s="169"/>
      <c r="BG14" s="169"/>
      <c r="BH14" s="169"/>
      <c r="BI14" s="169"/>
      <c r="BJ14" s="264"/>
      <c r="BK14" s="264"/>
      <c r="BL14" s="264"/>
      <c r="BM14" s="72"/>
      <c r="BN14" s="72"/>
      <c r="BO14" s="72"/>
      <c r="BP14" s="72"/>
      <c r="BQ14" s="72"/>
      <c r="BR14" s="72"/>
      <c r="BS14" s="72"/>
      <c r="BT14" s="72"/>
      <c r="BU14" s="75"/>
      <c r="BV14" s="71" t="b">
        <f t="shared" si="1"/>
        <v>0</v>
      </c>
    </row>
    <row r="15" spans="1:80">
      <c r="A15" s="242">
        <v>4</v>
      </c>
      <c r="B15" s="242"/>
      <c r="C15" s="242"/>
      <c r="D15" s="242"/>
      <c r="E15" s="242"/>
      <c r="F15" s="242"/>
      <c r="G15" s="283"/>
      <c r="H15" s="284"/>
      <c r="I15" s="284"/>
      <c r="J15" s="284"/>
      <c r="K15" s="284"/>
      <c r="L15" s="285"/>
      <c r="M15" s="242">
        <v>29</v>
      </c>
      <c r="N15" s="242"/>
      <c r="O15" s="242"/>
      <c r="P15" s="242"/>
      <c r="Q15" s="242"/>
      <c r="R15" s="242"/>
      <c r="S15" s="282"/>
      <c r="T15" s="282"/>
      <c r="U15" s="282"/>
      <c r="V15" s="282"/>
      <c r="W15" s="282"/>
      <c r="X15" s="282"/>
      <c r="Y15" s="242">
        <v>54</v>
      </c>
      <c r="Z15" s="242"/>
      <c r="AA15" s="242"/>
      <c r="AB15" s="242"/>
      <c r="AC15" s="242"/>
      <c r="AD15" s="242"/>
      <c r="AE15" s="170"/>
      <c r="AF15" s="170"/>
      <c r="AG15" s="170"/>
      <c r="AH15" s="170"/>
      <c r="AI15" s="170"/>
      <c r="AJ15" s="170"/>
      <c r="AK15" s="242">
        <v>79</v>
      </c>
      <c r="AL15" s="242"/>
      <c r="AM15" s="242"/>
      <c r="AN15" s="242"/>
      <c r="AO15" s="242"/>
      <c r="AP15" s="242"/>
      <c r="AQ15" s="170"/>
      <c r="AR15" s="170"/>
      <c r="AS15" s="170"/>
      <c r="AT15" s="170"/>
      <c r="AU15" s="170"/>
      <c r="AV15" s="170"/>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5"/>
      <c r="BV15" s="71" t="b">
        <f t="shared" si="1"/>
        <v>0</v>
      </c>
      <c r="CB15" s="3"/>
    </row>
    <row r="16" spans="1:80">
      <c r="A16" s="242">
        <v>5</v>
      </c>
      <c r="B16" s="242"/>
      <c r="C16" s="242"/>
      <c r="D16" s="242"/>
      <c r="E16" s="242"/>
      <c r="F16" s="242"/>
      <c r="G16" s="283"/>
      <c r="H16" s="284"/>
      <c r="I16" s="284"/>
      <c r="J16" s="284"/>
      <c r="K16" s="284"/>
      <c r="L16" s="285"/>
      <c r="M16" s="242">
        <v>30</v>
      </c>
      <c r="N16" s="242"/>
      <c r="O16" s="242"/>
      <c r="P16" s="242"/>
      <c r="Q16" s="242"/>
      <c r="R16" s="242"/>
      <c r="S16" s="282"/>
      <c r="T16" s="282"/>
      <c r="U16" s="282"/>
      <c r="V16" s="282"/>
      <c r="W16" s="282"/>
      <c r="X16" s="282"/>
      <c r="Y16" s="242">
        <v>55</v>
      </c>
      <c r="Z16" s="242"/>
      <c r="AA16" s="242"/>
      <c r="AB16" s="242"/>
      <c r="AC16" s="242"/>
      <c r="AD16" s="242"/>
      <c r="AE16" s="170"/>
      <c r="AF16" s="170"/>
      <c r="AG16" s="170"/>
      <c r="AH16" s="170"/>
      <c r="AI16" s="170"/>
      <c r="AJ16" s="170"/>
      <c r="AK16" s="242">
        <v>80</v>
      </c>
      <c r="AL16" s="242"/>
      <c r="AM16" s="242"/>
      <c r="AN16" s="242"/>
      <c r="AO16" s="242"/>
      <c r="AP16" s="242"/>
      <c r="AQ16" s="170"/>
      <c r="AR16" s="170"/>
      <c r="AS16" s="170"/>
      <c r="AT16" s="170"/>
      <c r="AU16" s="170"/>
      <c r="AV16" s="170"/>
      <c r="AW16" s="72"/>
      <c r="AX16" s="72"/>
      <c r="AY16" s="72"/>
      <c r="AZ16" s="72"/>
      <c r="BA16" s="169" t="s">
        <v>290</v>
      </c>
      <c r="BB16" s="169"/>
      <c r="BC16" s="169"/>
      <c r="BD16" s="169"/>
      <c r="BE16" s="169"/>
      <c r="BF16" s="135" t="e">
        <f>_xlfn.STDEV.S(G12:L36,S12:X36,AE12:AJ36,AQ12:AV36)</f>
        <v>#DIV/0!</v>
      </c>
      <c r="BG16" s="135"/>
      <c r="BH16" s="135"/>
      <c r="BI16" s="135"/>
      <c r="BJ16" s="135"/>
      <c r="BK16" s="135"/>
      <c r="BL16" s="135"/>
      <c r="BM16" s="72"/>
      <c r="BN16" s="72"/>
      <c r="BO16" s="72"/>
      <c r="BP16" s="72"/>
      <c r="BQ16" s="72"/>
      <c r="BR16" s="72"/>
      <c r="BS16" s="72"/>
      <c r="BT16" s="72"/>
      <c r="BU16" s="75"/>
      <c r="BV16" s="71" t="b">
        <f t="shared" si="1"/>
        <v>0</v>
      </c>
    </row>
    <row r="17" spans="1:74">
      <c r="A17" s="242">
        <v>6</v>
      </c>
      <c r="B17" s="242"/>
      <c r="C17" s="242"/>
      <c r="D17" s="242"/>
      <c r="E17" s="242"/>
      <c r="F17" s="242"/>
      <c r="G17" s="283"/>
      <c r="H17" s="284"/>
      <c r="I17" s="284"/>
      <c r="J17" s="284"/>
      <c r="K17" s="284"/>
      <c r="L17" s="285"/>
      <c r="M17" s="242">
        <v>31</v>
      </c>
      <c r="N17" s="242"/>
      <c r="O17" s="242"/>
      <c r="P17" s="242"/>
      <c r="Q17" s="242"/>
      <c r="R17" s="242"/>
      <c r="S17" s="170"/>
      <c r="T17" s="170"/>
      <c r="U17" s="170"/>
      <c r="V17" s="170"/>
      <c r="W17" s="170"/>
      <c r="X17" s="170"/>
      <c r="Y17" s="242">
        <v>56</v>
      </c>
      <c r="Z17" s="242"/>
      <c r="AA17" s="242"/>
      <c r="AB17" s="242"/>
      <c r="AC17" s="242"/>
      <c r="AD17" s="242"/>
      <c r="AE17" s="170"/>
      <c r="AF17" s="170"/>
      <c r="AG17" s="170"/>
      <c r="AH17" s="170"/>
      <c r="AI17" s="170"/>
      <c r="AJ17" s="170"/>
      <c r="AK17" s="242">
        <v>81</v>
      </c>
      <c r="AL17" s="242"/>
      <c r="AM17" s="242"/>
      <c r="AN17" s="242"/>
      <c r="AO17" s="242"/>
      <c r="AP17" s="242"/>
      <c r="AQ17" s="170"/>
      <c r="AR17" s="170"/>
      <c r="AS17" s="170"/>
      <c r="AT17" s="170"/>
      <c r="AU17" s="170"/>
      <c r="AV17" s="170"/>
      <c r="AW17" s="72"/>
      <c r="AX17" s="72"/>
      <c r="AY17" s="72"/>
      <c r="AZ17" s="72"/>
      <c r="BA17" s="72"/>
      <c r="BB17" s="72"/>
      <c r="BC17" s="72"/>
      <c r="BD17" s="72"/>
      <c r="BE17" s="72"/>
      <c r="BF17" s="72"/>
      <c r="BG17" s="72"/>
      <c r="BH17" s="72"/>
      <c r="BI17" s="72"/>
      <c r="BJ17" s="72"/>
      <c r="BK17" s="72"/>
      <c r="BL17" s="72"/>
      <c r="BM17" s="72"/>
      <c r="BN17" s="72"/>
      <c r="BO17" s="278" t="s">
        <v>291</v>
      </c>
      <c r="BP17" s="278"/>
      <c r="BQ17" s="278"/>
      <c r="BR17" s="278"/>
      <c r="BS17" s="72"/>
      <c r="BT17" s="72"/>
      <c r="BU17" s="75"/>
      <c r="BV17" s="71" t="b">
        <f t="shared" si="1"/>
        <v>0</v>
      </c>
    </row>
    <row r="18" spans="1:74">
      <c r="A18" s="242">
        <v>7</v>
      </c>
      <c r="B18" s="242"/>
      <c r="C18" s="242"/>
      <c r="D18" s="242"/>
      <c r="E18" s="242"/>
      <c r="F18" s="242"/>
      <c r="G18" s="283"/>
      <c r="H18" s="284"/>
      <c r="I18" s="284"/>
      <c r="J18" s="284"/>
      <c r="K18" s="284"/>
      <c r="L18" s="285"/>
      <c r="M18" s="242">
        <v>32</v>
      </c>
      <c r="N18" s="242"/>
      <c r="O18" s="242"/>
      <c r="P18" s="242"/>
      <c r="Q18" s="242"/>
      <c r="R18" s="242"/>
      <c r="S18" s="170"/>
      <c r="T18" s="170"/>
      <c r="U18" s="170"/>
      <c r="V18" s="170"/>
      <c r="W18" s="170"/>
      <c r="X18" s="170"/>
      <c r="Y18" s="242">
        <v>57</v>
      </c>
      <c r="Z18" s="242"/>
      <c r="AA18" s="242"/>
      <c r="AB18" s="242"/>
      <c r="AC18" s="242"/>
      <c r="AD18" s="242"/>
      <c r="AE18" s="170"/>
      <c r="AF18" s="170"/>
      <c r="AG18" s="170"/>
      <c r="AH18" s="170"/>
      <c r="AI18" s="170"/>
      <c r="AJ18" s="170"/>
      <c r="AK18" s="242">
        <v>82</v>
      </c>
      <c r="AL18" s="242"/>
      <c r="AM18" s="242"/>
      <c r="AN18" s="242"/>
      <c r="AO18" s="242"/>
      <c r="AP18" s="242"/>
      <c r="AQ18" s="170"/>
      <c r="AR18" s="170"/>
      <c r="AS18" s="170"/>
      <c r="AT18" s="170"/>
      <c r="AU18" s="170"/>
      <c r="AV18" s="170"/>
      <c r="AW18" s="72"/>
      <c r="AX18" s="72"/>
      <c r="AY18" s="72"/>
      <c r="AZ18" s="72"/>
      <c r="BA18" s="169" t="s">
        <v>292</v>
      </c>
      <c r="BB18" s="169"/>
      <c r="BC18" s="169"/>
      <c r="BD18" s="274"/>
      <c r="BE18" s="275">
        <f>MAX(G12:L36,S12:X36,AE12:AJ36,AQ12:AV36)-MIN(G12:L36,S12:X36,AE12:AJ36,AQ12:AV36,)</f>
        <v>0</v>
      </c>
      <c r="BF18" s="276"/>
      <c r="BG18" s="276"/>
      <c r="BH18" s="277"/>
      <c r="BI18" s="108" t="s">
        <v>293</v>
      </c>
      <c r="BJ18" s="77"/>
      <c r="BK18" s="135" t="e">
        <f>(BF10-BF11)/(6*BF16)</f>
        <v>#DIV/0!</v>
      </c>
      <c r="BL18" s="135"/>
      <c r="BM18" s="135"/>
      <c r="BN18" s="125"/>
      <c r="BO18" s="279" t="s">
        <v>294</v>
      </c>
      <c r="BP18" s="279"/>
      <c r="BQ18" s="279"/>
      <c r="BR18" s="279"/>
      <c r="BS18" s="72"/>
      <c r="BT18" s="72"/>
      <c r="BU18" s="75"/>
      <c r="BV18" s="71" t="b">
        <f t="shared" si="1"/>
        <v>0</v>
      </c>
    </row>
    <row r="19" spans="1:74">
      <c r="A19" s="242">
        <v>8</v>
      </c>
      <c r="B19" s="242"/>
      <c r="C19" s="242"/>
      <c r="D19" s="242"/>
      <c r="E19" s="242"/>
      <c r="F19" s="242"/>
      <c r="G19" s="283"/>
      <c r="H19" s="284"/>
      <c r="I19" s="284"/>
      <c r="J19" s="284"/>
      <c r="K19" s="284"/>
      <c r="L19" s="285"/>
      <c r="M19" s="242">
        <v>33</v>
      </c>
      <c r="N19" s="242"/>
      <c r="O19" s="242"/>
      <c r="P19" s="242"/>
      <c r="Q19" s="242"/>
      <c r="R19" s="242"/>
      <c r="S19" s="170"/>
      <c r="T19" s="170"/>
      <c r="U19" s="170"/>
      <c r="V19" s="170"/>
      <c r="W19" s="170"/>
      <c r="X19" s="170"/>
      <c r="Y19" s="242">
        <v>58</v>
      </c>
      <c r="Z19" s="242"/>
      <c r="AA19" s="242"/>
      <c r="AB19" s="242"/>
      <c r="AC19" s="242"/>
      <c r="AD19" s="242"/>
      <c r="AE19" s="170"/>
      <c r="AF19" s="170"/>
      <c r="AG19" s="170"/>
      <c r="AH19" s="170"/>
      <c r="AI19" s="170"/>
      <c r="AJ19" s="170"/>
      <c r="AK19" s="242">
        <v>83</v>
      </c>
      <c r="AL19" s="242"/>
      <c r="AM19" s="242"/>
      <c r="AN19" s="242"/>
      <c r="AO19" s="242"/>
      <c r="AP19" s="242"/>
      <c r="AQ19" s="170"/>
      <c r="AR19" s="170"/>
      <c r="AS19" s="170"/>
      <c r="AT19" s="170"/>
      <c r="AU19" s="170"/>
      <c r="AV19" s="170"/>
      <c r="AW19" s="72"/>
      <c r="AX19" s="72"/>
      <c r="AY19" s="72"/>
      <c r="AZ19" s="72"/>
      <c r="BA19" s="169" t="s">
        <v>295</v>
      </c>
      <c r="BB19" s="169"/>
      <c r="BC19" s="169"/>
      <c r="BD19" s="274"/>
      <c r="BE19" s="280">
        <f>MAX(G12:L36,S12:X36,AE12:AJ36,AQ12:AV36)</f>
        <v>0</v>
      </c>
      <c r="BF19" s="135"/>
      <c r="BG19" s="135"/>
      <c r="BH19" s="281"/>
      <c r="BI19" s="273" t="s">
        <v>296</v>
      </c>
      <c r="BJ19" s="169"/>
      <c r="BK19" s="135" t="e">
        <f>IF(BK20&lt;BK21,BK20,BK21)</f>
        <v>#DIV/0!</v>
      </c>
      <c r="BL19" s="135"/>
      <c r="BM19" s="135"/>
      <c r="BN19" s="125"/>
      <c r="BO19" s="279" t="s">
        <v>294</v>
      </c>
      <c r="BP19" s="279"/>
      <c r="BQ19" s="279"/>
      <c r="BR19" s="279"/>
      <c r="BS19" s="72"/>
      <c r="BT19" s="72"/>
      <c r="BU19" s="75"/>
      <c r="BV19" s="71" t="b">
        <f t="shared" si="1"/>
        <v>0</v>
      </c>
    </row>
    <row r="20" spans="1:74">
      <c r="A20" s="242">
        <v>9</v>
      </c>
      <c r="B20" s="242"/>
      <c r="C20" s="242"/>
      <c r="D20" s="242"/>
      <c r="E20" s="242"/>
      <c r="F20" s="242"/>
      <c r="G20" s="283"/>
      <c r="H20" s="284"/>
      <c r="I20" s="284"/>
      <c r="J20" s="284"/>
      <c r="K20" s="284"/>
      <c r="L20" s="285"/>
      <c r="M20" s="242">
        <v>34</v>
      </c>
      <c r="N20" s="242"/>
      <c r="O20" s="242"/>
      <c r="P20" s="242"/>
      <c r="Q20" s="242"/>
      <c r="R20" s="242"/>
      <c r="S20" s="170"/>
      <c r="T20" s="170"/>
      <c r="U20" s="170"/>
      <c r="V20" s="170"/>
      <c r="W20" s="170"/>
      <c r="X20" s="170"/>
      <c r="Y20" s="242">
        <v>59</v>
      </c>
      <c r="Z20" s="242"/>
      <c r="AA20" s="242"/>
      <c r="AB20" s="242"/>
      <c r="AC20" s="242"/>
      <c r="AD20" s="242"/>
      <c r="AE20" s="170"/>
      <c r="AF20" s="170"/>
      <c r="AG20" s="170"/>
      <c r="AH20" s="170"/>
      <c r="AI20" s="170"/>
      <c r="AJ20" s="170"/>
      <c r="AK20" s="242">
        <v>84</v>
      </c>
      <c r="AL20" s="242"/>
      <c r="AM20" s="242"/>
      <c r="AN20" s="242"/>
      <c r="AO20" s="242"/>
      <c r="AP20" s="242"/>
      <c r="AQ20" s="170"/>
      <c r="AR20" s="170"/>
      <c r="AS20" s="170"/>
      <c r="AT20" s="170"/>
      <c r="AU20" s="170"/>
      <c r="AV20" s="170"/>
      <c r="AW20" s="72"/>
      <c r="AX20" s="72"/>
      <c r="AY20" s="72"/>
      <c r="AZ20" s="72"/>
      <c r="BA20" s="169" t="s">
        <v>297</v>
      </c>
      <c r="BB20" s="169"/>
      <c r="BC20" s="169"/>
      <c r="BD20" s="274"/>
      <c r="BE20" s="270">
        <f>MIN(G12:L36,S12:X36,AE12:AJ36,AQ12:AV36)</f>
        <v>0</v>
      </c>
      <c r="BF20" s="271"/>
      <c r="BG20" s="271"/>
      <c r="BH20" s="272"/>
      <c r="BI20" s="273" t="s">
        <v>298</v>
      </c>
      <c r="BJ20" s="169"/>
      <c r="BK20" s="135" t="e">
        <f>(BF13-BF11)/(3*BF16)</f>
        <v>#DIV/0!</v>
      </c>
      <c r="BL20" s="135"/>
      <c r="BM20" s="135"/>
      <c r="BN20" s="135"/>
      <c r="BO20" s="72"/>
      <c r="BP20" s="72"/>
      <c r="BQ20" s="72"/>
      <c r="BR20" s="72"/>
      <c r="BS20" s="72"/>
      <c r="BT20" s="72"/>
      <c r="BU20" s="75"/>
      <c r="BV20" s="71" t="b">
        <f t="shared" si="1"/>
        <v>0</v>
      </c>
    </row>
    <row r="21" spans="1:74">
      <c r="A21" s="242">
        <v>10</v>
      </c>
      <c r="B21" s="242"/>
      <c r="C21" s="242"/>
      <c r="D21" s="242"/>
      <c r="E21" s="242"/>
      <c r="F21" s="242"/>
      <c r="G21" s="283"/>
      <c r="H21" s="284"/>
      <c r="I21" s="284"/>
      <c r="J21" s="284"/>
      <c r="K21" s="284"/>
      <c r="L21" s="285"/>
      <c r="M21" s="242">
        <v>35</v>
      </c>
      <c r="N21" s="242"/>
      <c r="O21" s="242"/>
      <c r="P21" s="242"/>
      <c r="Q21" s="242"/>
      <c r="R21" s="242"/>
      <c r="S21" s="170"/>
      <c r="T21" s="170"/>
      <c r="U21" s="170"/>
      <c r="V21" s="170"/>
      <c r="W21" s="170"/>
      <c r="X21" s="170"/>
      <c r="Y21" s="242">
        <v>60</v>
      </c>
      <c r="Z21" s="242"/>
      <c r="AA21" s="242"/>
      <c r="AB21" s="242"/>
      <c r="AC21" s="242"/>
      <c r="AD21" s="242"/>
      <c r="AE21" s="170"/>
      <c r="AF21" s="170"/>
      <c r="AG21" s="170"/>
      <c r="AH21" s="170"/>
      <c r="AI21" s="170"/>
      <c r="AJ21" s="170"/>
      <c r="AK21" s="242">
        <v>85</v>
      </c>
      <c r="AL21" s="242"/>
      <c r="AM21" s="242"/>
      <c r="AN21" s="242"/>
      <c r="AO21" s="242"/>
      <c r="AP21" s="242"/>
      <c r="AQ21" s="170"/>
      <c r="AR21" s="170"/>
      <c r="AS21" s="170"/>
      <c r="AT21" s="170"/>
      <c r="AU21" s="170"/>
      <c r="AV21" s="170"/>
      <c r="AW21" s="72"/>
      <c r="AX21" s="72"/>
      <c r="AY21" s="72"/>
      <c r="AZ21" s="72"/>
      <c r="BA21" s="72"/>
      <c r="BB21" s="72"/>
      <c r="BC21" s="72"/>
      <c r="BD21" s="72"/>
      <c r="BE21" s="72"/>
      <c r="BF21" s="72"/>
      <c r="BG21" s="72"/>
      <c r="BH21" s="72"/>
      <c r="BI21" s="169" t="s">
        <v>299</v>
      </c>
      <c r="BJ21" s="169"/>
      <c r="BK21" s="135" t="e">
        <f>(BF10-BF13)/(3*BF16)</f>
        <v>#DIV/0!</v>
      </c>
      <c r="BL21" s="135"/>
      <c r="BM21" s="135"/>
      <c r="BN21" s="135"/>
      <c r="BO21" s="72"/>
      <c r="BP21" s="72"/>
      <c r="BQ21" s="72"/>
      <c r="BR21" s="72"/>
      <c r="BS21" s="72"/>
      <c r="BT21" s="72"/>
      <c r="BU21" s="75"/>
      <c r="BV21" s="71" t="b">
        <f t="shared" si="1"/>
        <v>0</v>
      </c>
    </row>
    <row r="22" spans="1:74">
      <c r="A22" s="242">
        <v>11</v>
      </c>
      <c r="B22" s="242"/>
      <c r="C22" s="242"/>
      <c r="D22" s="242"/>
      <c r="E22" s="242"/>
      <c r="F22" s="242"/>
      <c r="G22" s="283"/>
      <c r="H22" s="284"/>
      <c r="I22" s="284"/>
      <c r="J22" s="284"/>
      <c r="K22" s="284"/>
      <c r="L22" s="285"/>
      <c r="M22" s="242">
        <v>36</v>
      </c>
      <c r="N22" s="242"/>
      <c r="O22" s="242"/>
      <c r="P22" s="242"/>
      <c r="Q22" s="242"/>
      <c r="R22" s="242"/>
      <c r="S22" s="170"/>
      <c r="T22" s="170"/>
      <c r="U22" s="170"/>
      <c r="V22" s="170"/>
      <c r="W22" s="170"/>
      <c r="X22" s="170"/>
      <c r="Y22" s="242">
        <v>61</v>
      </c>
      <c r="Z22" s="242"/>
      <c r="AA22" s="242"/>
      <c r="AB22" s="242"/>
      <c r="AC22" s="242"/>
      <c r="AD22" s="242"/>
      <c r="AE22" s="170"/>
      <c r="AF22" s="170"/>
      <c r="AG22" s="170"/>
      <c r="AH22" s="170"/>
      <c r="AI22" s="170"/>
      <c r="AJ22" s="170"/>
      <c r="AK22" s="242">
        <v>86</v>
      </c>
      <c r="AL22" s="242"/>
      <c r="AM22" s="242"/>
      <c r="AN22" s="242"/>
      <c r="AO22" s="242"/>
      <c r="AP22" s="242"/>
      <c r="AQ22" s="170"/>
      <c r="AR22" s="170"/>
      <c r="AS22" s="170"/>
      <c r="AT22" s="170"/>
      <c r="AU22" s="170"/>
      <c r="AV22" s="170"/>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5"/>
      <c r="BV22" s="71" t="b">
        <f t="shared" si="1"/>
        <v>0</v>
      </c>
    </row>
    <row r="23" spans="1:74">
      <c r="A23" s="242">
        <v>12</v>
      </c>
      <c r="B23" s="242"/>
      <c r="C23" s="242"/>
      <c r="D23" s="242"/>
      <c r="E23" s="242"/>
      <c r="F23" s="242"/>
      <c r="G23" s="283"/>
      <c r="H23" s="284"/>
      <c r="I23" s="284"/>
      <c r="J23" s="284"/>
      <c r="K23" s="284"/>
      <c r="L23" s="285"/>
      <c r="M23" s="242">
        <v>37</v>
      </c>
      <c r="N23" s="242"/>
      <c r="O23" s="242"/>
      <c r="P23" s="242"/>
      <c r="Q23" s="242"/>
      <c r="R23" s="242"/>
      <c r="S23" s="170"/>
      <c r="T23" s="170"/>
      <c r="U23" s="170"/>
      <c r="V23" s="170"/>
      <c r="W23" s="170"/>
      <c r="X23" s="170"/>
      <c r="Y23" s="242">
        <v>62</v>
      </c>
      <c r="Z23" s="242"/>
      <c r="AA23" s="242"/>
      <c r="AB23" s="242"/>
      <c r="AC23" s="242"/>
      <c r="AD23" s="242"/>
      <c r="AE23" s="170"/>
      <c r="AF23" s="170"/>
      <c r="AG23" s="170"/>
      <c r="AH23" s="170"/>
      <c r="AI23" s="170"/>
      <c r="AJ23" s="170"/>
      <c r="AK23" s="242">
        <v>87</v>
      </c>
      <c r="AL23" s="242"/>
      <c r="AM23" s="242"/>
      <c r="AN23" s="242"/>
      <c r="AO23" s="242"/>
      <c r="AP23" s="242"/>
      <c r="AQ23" s="170"/>
      <c r="AR23" s="170"/>
      <c r="AS23" s="170"/>
      <c r="AT23" s="170"/>
      <c r="AU23" s="170"/>
      <c r="AV23" s="170"/>
      <c r="AW23" s="72"/>
      <c r="AX23" s="72"/>
      <c r="AY23" s="72"/>
      <c r="AZ23" s="72" t="s">
        <v>300</v>
      </c>
      <c r="BA23" s="264"/>
      <c r="BB23" s="264"/>
      <c r="BC23" s="264"/>
      <c r="BD23" s="266" t="s">
        <v>301</v>
      </c>
      <c r="BE23" s="266"/>
      <c r="BF23" s="266"/>
      <c r="BG23" s="266"/>
      <c r="BH23" s="266"/>
      <c r="BI23" s="266"/>
      <c r="BJ23" s="266"/>
      <c r="BK23" s="266"/>
      <c r="BL23" s="266"/>
      <c r="BM23" s="266"/>
      <c r="BN23" s="72"/>
      <c r="BO23" s="72"/>
      <c r="BP23" s="72"/>
      <c r="BQ23" s="72"/>
      <c r="BR23" s="72"/>
      <c r="BS23" s="72"/>
      <c r="BT23" s="72"/>
      <c r="BU23" s="75"/>
      <c r="BV23" s="71" t="b">
        <f t="shared" si="1"/>
        <v>0</v>
      </c>
    </row>
    <row r="24" spans="1:74">
      <c r="A24" s="242">
        <v>13</v>
      </c>
      <c r="B24" s="242"/>
      <c r="C24" s="242"/>
      <c r="D24" s="242"/>
      <c r="E24" s="242"/>
      <c r="F24" s="242"/>
      <c r="G24" s="283"/>
      <c r="H24" s="284"/>
      <c r="I24" s="284"/>
      <c r="J24" s="284"/>
      <c r="K24" s="284"/>
      <c r="L24" s="285"/>
      <c r="M24" s="242">
        <v>38</v>
      </c>
      <c r="N24" s="242"/>
      <c r="O24" s="242"/>
      <c r="P24" s="242"/>
      <c r="Q24" s="242"/>
      <c r="R24" s="242"/>
      <c r="S24" s="170"/>
      <c r="T24" s="170"/>
      <c r="U24" s="170"/>
      <c r="V24" s="170"/>
      <c r="W24" s="170"/>
      <c r="X24" s="170"/>
      <c r="Y24" s="242">
        <v>63</v>
      </c>
      <c r="Z24" s="242"/>
      <c r="AA24" s="242"/>
      <c r="AB24" s="242"/>
      <c r="AC24" s="242"/>
      <c r="AD24" s="242"/>
      <c r="AE24" s="170"/>
      <c r="AF24" s="170"/>
      <c r="AG24" s="170"/>
      <c r="AH24" s="170"/>
      <c r="AI24" s="170"/>
      <c r="AJ24" s="170"/>
      <c r="AK24" s="242">
        <v>88</v>
      </c>
      <c r="AL24" s="242"/>
      <c r="AM24" s="242"/>
      <c r="AN24" s="242"/>
      <c r="AO24" s="242"/>
      <c r="AP24" s="242"/>
      <c r="AQ24" s="170"/>
      <c r="AR24" s="170"/>
      <c r="AS24" s="170"/>
      <c r="AT24" s="170"/>
      <c r="AU24" s="170"/>
      <c r="AV24" s="170"/>
      <c r="AW24" s="72"/>
      <c r="AX24" s="72"/>
      <c r="AY24" s="72"/>
      <c r="AZ24" s="72"/>
      <c r="BA24" s="265"/>
      <c r="BB24" s="265"/>
      <c r="BC24" s="265"/>
      <c r="BD24" s="267"/>
      <c r="BE24" s="267"/>
      <c r="BF24" s="267"/>
      <c r="BG24" s="267"/>
      <c r="BH24" s="267"/>
      <c r="BI24" s="267"/>
      <c r="BJ24" s="267"/>
      <c r="BK24" s="267"/>
      <c r="BL24" s="267"/>
      <c r="BM24" s="267"/>
      <c r="BN24" s="72"/>
      <c r="BO24" s="72"/>
      <c r="BP24" s="72"/>
      <c r="BQ24" s="72"/>
      <c r="BR24" s="72"/>
      <c r="BS24" s="72"/>
      <c r="BT24" s="72"/>
      <c r="BU24" s="75"/>
      <c r="BV24" s="71" t="e">
        <f>IF(#REF!&gt;0,#REF!)</f>
        <v>#REF!</v>
      </c>
    </row>
    <row r="25" spans="1:74">
      <c r="A25" s="242">
        <v>14</v>
      </c>
      <c r="B25" s="242"/>
      <c r="C25" s="242"/>
      <c r="D25" s="242"/>
      <c r="E25" s="242"/>
      <c r="F25" s="242"/>
      <c r="G25" s="283"/>
      <c r="H25" s="284"/>
      <c r="I25" s="284"/>
      <c r="J25" s="284"/>
      <c r="K25" s="284"/>
      <c r="L25" s="285"/>
      <c r="M25" s="242">
        <v>39</v>
      </c>
      <c r="N25" s="242"/>
      <c r="O25" s="242"/>
      <c r="P25" s="242"/>
      <c r="Q25" s="242"/>
      <c r="R25" s="242"/>
      <c r="S25" s="170"/>
      <c r="T25" s="170"/>
      <c r="U25" s="170"/>
      <c r="V25" s="170"/>
      <c r="W25" s="170"/>
      <c r="X25" s="170"/>
      <c r="Y25" s="242">
        <v>64</v>
      </c>
      <c r="Z25" s="242"/>
      <c r="AA25" s="242"/>
      <c r="AB25" s="242"/>
      <c r="AC25" s="242"/>
      <c r="AD25" s="242"/>
      <c r="AE25" s="170"/>
      <c r="AF25" s="170"/>
      <c r="AG25" s="170"/>
      <c r="AH25" s="170"/>
      <c r="AI25" s="170"/>
      <c r="AJ25" s="170"/>
      <c r="AK25" s="242">
        <v>89</v>
      </c>
      <c r="AL25" s="242"/>
      <c r="AM25" s="242"/>
      <c r="AN25" s="242"/>
      <c r="AO25" s="242"/>
      <c r="AP25" s="242"/>
      <c r="AQ25" s="170"/>
      <c r="AR25" s="170"/>
      <c r="AS25" s="170"/>
      <c r="AT25" s="170"/>
      <c r="AU25" s="170"/>
      <c r="AV25" s="170"/>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5"/>
      <c r="BV25" s="71" t="str">
        <f>IF(I37&gt;0,I37)</f>
        <v>Please insert a picture of the histogram in the box below.</v>
      </c>
    </row>
    <row r="26" spans="1:74">
      <c r="A26" s="242">
        <v>15</v>
      </c>
      <c r="B26" s="242"/>
      <c r="C26" s="242"/>
      <c r="D26" s="242"/>
      <c r="E26" s="242"/>
      <c r="F26" s="242"/>
      <c r="G26" s="283"/>
      <c r="H26" s="284"/>
      <c r="I26" s="284"/>
      <c r="J26" s="284"/>
      <c r="K26" s="284"/>
      <c r="L26" s="285"/>
      <c r="M26" s="242">
        <v>40</v>
      </c>
      <c r="N26" s="242"/>
      <c r="O26" s="242"/>
      <c r="P26" s="242"/>
      <c r="Q26" s="242"/>
      <c r="R26" s="242"/>
      <c r="S26" s="170"/>
      <c r="T26" s="170"/>
      <c r="U26" s="170"/>
      <c r="V26" s="170"/>
      <c r="W26" s="170"/>
      <c r="X26" s="170"/>
      <c r="Y26" s="242">
        <v>65</v>
      </c>
      <c r="Z26" s="242"/>
      <c r="AA26" s="242"/>
      <c r="AB26" s="242"/>
      <c r="AC26" s="242"/>
      <c r="AD26" s="242"/>
      <c r="AE26" s="170"/>
      <c r="AF26" s="170"/>
      <c r="AG26" s="170"/>
      <c r="AH26" s="170"/>
      <c r="AI26" s="170"/>
      <c r="AJ26" s="170"/>
      <c r="AK26" s="242">
        <v>90</v>
      </c>
      <c r="AL26" s="242"/>
      <c r="AM26" s="242"/>
      <c r="AN26" s="242"/>
      <c r="AO26" s="242"/>
      <c r="AP26" s="242"/>
      <c r="AQ26" s="170"/>
      <c r="AR26" s="170"/>
      <c r="AS26" s="170"/>
      <c r="AT26" s="170"/>
      <c r="AU26" s="170"/>
      <c r="AV26" s="170"/>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5"/>
      <c r="BV26" s="71" t="b">
        <f t="shared" ref="BV26:BV36" si="2">IF(G38&gt;0,G38)</f>
        <v>0</v>
      </c>
    </row>
    <row r="27" spans="1:74">
      <c r="A27" s="242">
        <v>16</v>
      </c>
      <c r="B27" s="242"/>
      <c r="C27" s="242"/>
      <c r="D27" s="242"/>
      <c r="E27" s="242"/>
      <c r="F27" s="242"/>
      <c r="G27" s="283"/>
      <c r="H27" s="284"/>
      <c r="I27" s="284"/>
      <c r="J27" s="284"/>
      <c r="K27" s="284"/>
      <c r="L27" s="285"/>
      <c r="M27" s="242">
        <v>41</v>
      </c>
      <c r="N27" s="242"/>
      <c r="O27" s="242"/>
      <c r="P27" s="242"/>
      <c r="Q27" s="242"/>
      <c r="R27" s="242"/>
      <c r="S27" s="170"/>
      <c r="T27" s="170"/>
      <c r="U27" s="170"/>
      <c r="V27" s="170"/>
      <c r="W27" s="170"/>
      <c r="X27" s="170"/>
      <c r="Y27" s="242">
        <v>66</v>
      </c>
      <c r="Z27" s="242"/>
      <c r="AA27" s="242"/>
      <c r="AB27" s="242"/>
      <c r="AC27" s="242"/>
      <c r="AD27" s="242"/>
      <c r="AE27" s="170"/>
      <c r="AF27" s="170"/>
      <c r="AG27" s="170"/>
      <c r="AH27" s="170"/>
      <c r="AI27" s="170"/>
      <c r="AJ27" s="170"/>
      <c r="AK27" s="242">
        <v>91</v>
      </c>
      <c r="AL27" s="242"/>
      <c r="AM27" s="242"/>
      <c r="AN27" s="242"/>
      <c r="AO27" s="242"/>
      <c r="AP27" s="242"/>
      <c r="AQ27" s="170"/>
      <c r="AR27" s="170"/>
      <c r="AS27" s="170"/>
      <c r="AT27" s="170"/>
      <c r="AU27" s="170"/>
      <c r="AV27" s="170"/>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5"/>
      <c r="BV27" s="71" t="b">
        <f t="shared" si="2"/>
        <v>0</v>
      </c>
    </row>
    <row r="28" spans="1:74">
      <c r="A28" s="242">
        <v>17</v>
      </c>
      <c r="B28" s="242"/>
      <c r="C28" s="242"/>
      <c r="D28" s="242"/>
      <c r="E28" s="242"/>
      <c r="F28" s="242"/>
      <c r="G28" s="283"/>
      <c r="H28" s="284"/>
      <c r="I28" s="284"/>
      <c r="J28" s="284"/>
      <c r="K28" s="284"/>
      <c r="L28" s="285"/>
      <c r="M28" s="242">
        <v>42</v>
      </c>
      <c r="N28" s="242"/>
      <c r="O28" s="242"/>
      <c r="P28" s="242"/>
      <c r="Q28" s="242"/>
      <c r="R28" s="242"/>
      <c r="S28" s="170"/>
      <c r="T28" s="170"/>
      <c r="U28" s="170"/>
      <c r="V28" s="170"/>
      <c r="W28" s="170"/>
      <c r="X28" s="170"/>
      <c r="Y28" s="242">
        <v>67</v>
      </c>
      <c r="Z28" s="242"/>
      <c r="AA28" s="242"/>
      <c r="AB28" s="242"/>
      <c r="AC28" s="242"/>
      <c r="AD28" s="242"/>
      <c r="AE28" s="170"/>
      <c r="AF28" s="170"/>
      <c r="AG28" s="170"/>
      <c r="AH28" s="170"/>
      <c r="AI28" s="170"/>
      <c r="AJ28" s="170"/>
      <c r="AK28" s="242">
        <v>92</v>
      </c>
      <c r="AL28" s="242"/>
      <c r="AM28" s="242"/>
      <c r="AN28" s="242"/>
      <c r="AO28" s="242"/>
      <c r="AP28" s="242"/>
      <c r="AQ28" s="170"/>
      <c r="AR28" s="170"/>
      <c r="AS28" s="170"/>
      <c r="AT28" s="170"/>
      <c r="AU28" s="170"/>
      <c r="AV28" s="170"/>
      <c r="AW28" s="72"/>
      <c r="AX28" s="73"/>
      <c r="AY28" s="72"/>
      <c r="AZ28" s="72"/>
      <c r="BA28" s="72"/>
      <c r="BB28" s="72"/>
      <c r="BC28" s="72"/>
      <c r="BD28" s="72"/>
      <c r="BE28" s="72"/>
      <c r="BF28" s="72"/>
      <c r="BG28" s="72"/>
      <c r="BH28" s="72"/>
      <c r="BI28" s="72"/>
      <c r="BJ28" s="72"/>
      <c r="BK28" s="72"/>
      <c r="BL28" s="72"/>
      <c r="BM28" s="72"/>
      <c r="BN28" s="72"/>
      <c r="BO28" s="72"/>
      <c r="BP28" s="72"/>
      <c r="BQ28" s="72"/>
      <c r="BR28" s="72"/>
      <c r="BS28" s="72"/>
      <c r="BT28" s="72"/>
      <c r="BU28" s="75"/>
      <c r="BV28" s="71" t="b">
        <f t="shared" si="2"/>
        <v>0</v>
      </c>
    </row>
    <row r="29" spans="1:74">
      <c r="A29" s="242">
        <v>18</v>
      </c>
      <c r="B29" s="242"/>
      <c r="C29" s="242"/>
      <c r="D29" s="242"/>
      <c r="E29" s="242"/>
      <c r="F29" s="242"/>
      <c r="G29" s="283"/>
      <c r="H29" s="284"/>
      <c r="I29" s="284"/>
      <c r="J29" s="284"/>
      <c r="K29" s="284"/>
      <c r="L29" s="285"/>
      <c r="M29" s="242">
        <v>43</v>
      </c>
      <c r="N29" s="242"/>
      <c r="O29" s="242"/>
      <c r="P29" s="242"/>
      <c r="Q29" s="242"/>
      <c r="R29" s="242"/>
      <c r="S29" s="170"/>
      <c r="T29" s="170"/>
      <c r="U29" s="170"/>
      <c r="V29" s="170"/>
      <c r="W29" s="170"/>
      <c r="X29" s="170"/>
      <c r="Y29" s="242">
        <v>68</v>
      </c>
      <c r="Z29" s="242"/>
      <c r="AA29" s="242"/>
      <c r="AB29" s="242"/>
      <c r="AC29" s="242"/>
      <c r="AD29" s="242"/>
      <c r="AE29" s="170"/>
      <c r="AF29" s="170"/>
      <c r="AG29" s="170"/>
      <c r="AH29" s="170"/>
      <c r="AI29" s="170"/>
      <c r="AJ29" s="170"/>
      <c r="AK29" s="242">
        <v>93</v>
      </c>
      <c r="AL29" s="242"/>
      <c r="AM29" s="242"/>
      <c r="AN29" s="242"/>
      <c r="AO29" s="242"/>
      <c r="AP29" s="242"/>
      <c r="AQ29" s="170"/>
      <c r="AR29" s="170"/>
      <c r="AS29" s="170"/>
      <c r="AT29" s="170"/>
      <c r="AU29" s="170"/>
      <c r="AV29" s="170"/>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5"/>
      <c r="BV29" s="71" t="b">
        <f t="shared" si="2"/>
        <v>0</v>
      </c>
    </row>
    <row r="30" spans="1:74">
      <c r="A30" s="242">
        <v>19</v>
      </c>
      <c r="B30" s="242"/>
      <c r="C30" s="242"/>
      <c r="D30" s="242"/>
      <c r="E30" s="242"/>
      <c r="F30" s="242"/>
      <c r="G30" s="283"/>
      <c r="H30" s="284"/>
      <c r="I30" s="284"/>
      <c r="J30" s="284"/>
      <c r="K30" s="284"/>
      <c r="L30" s="285"/>
      <c r="M30" s="242">
        <v>44</v>
      </c>
      <c r="N30" s="242"/>
      <c r="O30" s="242"/>
      <c r="P30" s="242"/>
      <c r="Q30" s="242"/>
      <c r="R30" s="242"/>
      <c r="S30" s="170"/>
      <c r="T30" s="170"/>
      <c r="U30" s="170"/>
      <c r="V30" s="170"/>
      <c r="W30" s="170"/>
      <c r="X30" s="170"/>
      <c r="Y30" s="242">
        <v>69</v>
      </c>
      <c r="Z30" s="242"/>
      <c r="AA30" s="242"/>
      <c r="AB30" s="242"/>
      <c r="AC30" s="242"/>
      <c r="AD30" s="242"/>
      <c r="AE30" s="170"/>
      <c r="AF30" s="170"/>
      <c r="AG30" s="170"/>
      <c r="AH30" s="170"/>
      <c r="AI30" s="170"/>
      <c r="AJ30" s="170"/>
      <c r="AK30" s="242">
        <v>94</v>
      </c>
      <c r="AL30" s="242"/>
      <c r="AM30" s="242"/>
      <c r="AN30" s="242"/>
      <c r="AO30" s="242"/>
      <c r="AP30" s="242"/>
      <c r="AQ30" s="170"/>
      <c r="AR30" s="170"/>
      <c r="AS30" s="170"/>
      <c r="AT30" s="170"/>
      <c r="AU30" s="170"/>
      <c r="AV30" s="170"/>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5"/>
      <c r="BV30" s="71" t="b">
        <f t="shared" si="2"/>
        <v>0</v>
      </c>
    </row>
    <row r="31" spans="1:74">
      <c r="A31" s="242">
        <v>20</v>
      </c>
      <c r="B31" s="242"/>
      <c r="C31" s="242"/>
      <c r="D31" s="242"/>
      <c r="E31" s="242"/>
      <c r="F31" s="242"/>
      <c r="G31" s="283"/>
      <c r="H31" s="284"/>
      <c r="I31" s="284"/>
      <c r="J31" s="284"/>
      <c r="K31" s="284"/>
      <c r="L31" s="285"/>
      <c r="M31" s="242">
        <v>45</v>
      </c>
      <c r="N31" s="242"/>
      <c r="O31" s="242"/>
      <c r="P31" s="242"/>
      <c r="Q31" s="242"/>
      <c r="R31" s="242"/>
      <c r="S31" s="170"/>
      <c r="T31" s="170"/>
      <c r="U31" s="170"/>
      <c r="V31" s="170"/>
      <c r="W31" s="170"/>
      <c r="X31" s="170"/>
      <c r="Y31" s="242">
        <v>70</v>
      </c>
      <c r="Z31" s="242"/>
      <c r="AA31" s="242"/>
      <c r="AB31" s="242"/>
      <c r="AC31" s="242"/>
      <c r="AD31" s="242"/>
      <c r="AE31" s="170"/>
      <c r="AF31" s="170"/>
      <c r="AG31" s="170"/>
      <c r="AH31" s="170"/>
      <c r="AI31" s="170"/>
      <c r="AJ31" s="170"/>
      <c r="AK31" s="242">
        <v>95</v>
      </c>
      <c r="AL31" s="242"/>
      <c r="AM31" s="242"/>
      <c r="AN31" s="242"/>
      <c r="AO31" s="242"/>
      <c r="AP31" s="242"/>
      <c r="AQ31" s="170"/>
      <c r="AR31" s="170"/>
      <c r="AS31" s="170"/>
      <c r="AT31" s="170"/>
      <c r="AU31" s="170"/>
      <c r="AV31" s="170"/>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5"/>
      <c r="BV31" s="71" t="b">
        <f t="shared" si="2"/>
        <v>0</v>
      </c>
    </row>
    <row r="32" spans="1:74">
      <c r="A32" s="242">
        <v>21</v>
      </c>
      <c r="B32" s="242"/>
      <c r="C32" s="242"/>
      <c r="D32" s="242"/>
      <c r="E32" s="242"/>
      <c r="F32" s="242"/>
      <c r="G32" s="283"/>
      <c r="H32" s="284"/>
      <c r="I32" s="284"/>
      <c r="J32" s="284"/>
      <c r="K32" s="284"/>
      <c r="L32" s="285"/>
      <c r="M32" s="242">
        <v>46</v>
      </c>
      <c r="N32" s="242"/>
      <c r="O32" s="242"/>
      <c r="P32" s="242"/>
      <c r="Q32" s="242"/>
      <c r="R32" s="242"/>
      <c r="S32" s="170"/>
      <c r="T32" s="170"/>
      <c r="U32" s="170"/>
      <c r="V32" s="170"/>
      <c r="W32" s="170"/>
      <c r="X32" s="170"/>
      <c r="Y32" s="242">
        <v>71</v>
      </c>
      <c r="Z32" s="242"/>
      <c r="AA32" s="242"/>
      <c r="AB32" s="242"/>
      <c r="AC32" s="242"/>
      <c r="AD32" s="242"/>
      <c r="AE32" s="170"/>
      <c r="AF32" s="170"/>
      <c r="AG32" s="170"/>
      <c r="AH32" s="170"/>
      <c r="AI32" s="170"/>
      <c r="AJ32" s="170"/>
      <c r="AK32" s="242">
        <v>96</v>
      </c>
      <c r="AL32" s="242"/>
      <c r="AM32" s="242"/>
      <c r="AN32" s="242"/>
      <c r="AO32" s="242"/>
      <c r="AP32" s="242"/>
      <c r="AQ32" s="170"/>
      <c r="AR32" s="170"/>
      <c r="AS32" s="170"/>
      <c r="AT32" s="170"/>
      <c r="AU32" s="170"/>
      <c r="AV32" s="170"/>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5"/>
      <c r="BV32" s="71" t="b">
        <f t="shared" si="2"/>
        <v>0</v>
      </c>
    </row>
    <row r="33" spans="1:74">
      <c r="A33" s="242">
        <v>22</v>
      </c>
      <c r="B33" s="242"/>
      <c r="C33" s="242"/>
      <c r="D33" s="242"/>
      <c r="E33" s="242"/>
      <c r="F33" s="242"/>
      <c r="G33" s="283"/>
      <c r="H33" s="284"/>
      <c r="I33" s="284"/>
      <c r="J33" s="284"/>
      <c r="K33" s="284"/>
      <c r="L33" s="285"/>
      <c r="M33" s="242">
        <v>47</v>
      </c>
      <c r="N33" s="242"/>
      <c r="O33" s="242"/>
      <c r="P33" s="242"/>
      <c r="Q33" s="242"/>
      <c r="R33" s="242"/>
      <c r="S33" s="170"/>
      <c r="T33" s="170"/>
      <c r="U33" s="170"/>
      <c r="V33" s="170"/>
      <c r="W33" s="170"/>
      <c r="X33" s="170"/>
      <c r="Y33" s="242">
        <v>72</v>
      </c>
      <c r="Z33" s="242"/>
      <c r="AA33" s="242"/>
      <c r="AB33" s="242"/>
      <c r="AC33" s="242"/>
      <c r="AD33" s="242"/>
      <c r="AE33" s="170"/>
      <c r="AF33" s="170"/>
      <c r="AG33" s="170"/>
      <c r="AH33" s="170"/>
      <c r="AI33" s="170"/>
      <c r="AJ33" s="170"/>
      <c r="AK33" s="242">
        <v>97</v>
      </c>
      <c r="AL33" s="242"/>
      <c r="AM33" s="242"/>
      <c r="AN33" s="242"/>
      <c r="AO33" s="242"/>
      <c r="AP33" s="242"/>
      <c r="AQ33" s="170"/>
      <c r="AR33" s="170"/>
      <c r="AS33" s="170"/>
      <c r="AT33" s="170"/>
      <c r="AU33" s="170"/>
      <c r="AV33" s="170"/>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5"/>
      <c r="BV33" s="71" t="b">
        <f t="shared" si="2"/>
        <v>0</v>
      </c>
    </row>
    <row r="34" spans="1:74">
      <c r="A34" s="242">
        <v>23</v>
      </c>
      <c r="B34" s="242"/>
      <c r="C34" s="242"/>
      <c r="D34" s="242"/>
      <c r="E34" s="242"/>
      <c r="F34" s="242"/>
      <c r="G34" s="283"/>
      <c r="H34" s="284"/>
      <c r="I34" s="284"/>
      <c r="J34" s="284"/>
      <c r="K34" s="284"/>
      <c r="L34" s="285"/>
      <c r="M34" s="242">
        <v>48</v>
      </c>
      <c r="N34" s="242"/>
      <c r="O34" s="242"/>
      <c r="P34" s="242"/>
      <c r="Q34" s="242"/>
      <c r="R34" s="242"/>
      <c r="S34" s="170"/>
      <c r="T34" s="170"/>
      <c r="U34" s="170"/>
      <c r="V34" s="170"/>
      <c r="W34" s="170"/>
      <c r="X34" s="170"/>
      <c r="Y34" s="242">
        <v>73</v>
      </c>
      <c r="Z34" s="242"/>
      <c r="AA34" s="242"/>
      <c r="AB34" s="242"/>
      <c r="AC34" s="242"/>
      <c r="AD34" s="242"/>
      <c r="AE34" s="170"/>
      <c r="AF34" s="170"/>
      <c r="AG34" s="170"/>
      <c r="AH34" s="170"/>
      <c r="AI34" s="170"/>
      <c r="AJ34" s="170"/>
      <c r="AK34" s="242">
        <v>98</v>
      </c>
      <c r="AL34" s="242"/>
      <c r="AM34" s="242"/>
      <c r="AN34" s="242"/>
      <c r="AO34" s="242"/>
      <c r="AP34" s="242"/>
      <c r="AQ34" s="170"/>
      <c r="AR34" s="170"/>
      <c r="AS34" s="170"/>
      <c r="AT34" s="170"/>
      <c r="AU34" s="170"/>
      <c r="AV34" s="170"/>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5"/>
      <c r="BV34" s="71" t="b">
        <f t="shared" si="2"/>
        <v>0</v>
      </c>
    </row>
    <row r="35" spans="1:74">
      <c r="A35" s="242">
        <v>24</v>
      </c>
      <c r="B35" s="242"/>
      <c r="C35" s="242"/>
      <c r="D35" s="242"/>
      <c r="E35" s="242"/>
      <c r="F35" s="242"/>
      <c r="G35" s="283"/>
      <c r="H35" s="284"/>
      <c r="I35" s="284"/>
      <c r="J35" s="284"/>
      <c r="K35" s="284"/>
      <c r="L35" s="285"/>
      <c r="M35" s="242">
        <v>49</v>
      </c>
      <c r="N35" s="242"/>
      <c r="O35" s="242"/>
      <c r="P35" s="242"/>
      <c r="Q35" s="242"/>
      <c r="R35" s="242"/>
      <c r="S35" s="170"/>
      <c r="T35" s="170"/>
      <c r="U35" s="170"/>
      <c r="V35" s="170"/>
      <c r="W35" s="170"/>
      <c r="X35" s="170"/>
      <c r="Y35" s="242">
        <v>74</v>
      </c>
      <c r="Z35" s="242"/>
      <c r="AA35" s="242"/>
      <c r="AB35" s="242"/>
      <c r="AC35" s="242"/>
      <c r="AD35" s="242"/>
      <c r="AE35" s="170"/>
      <c r="AF35" s="170"/>
      <c r="AG35" s="170"/>
      <c r="AH35" s="170"/>
      <c r="AI35" s="170"/>
      <c r="AJ35" s="170"/>
      <c r="AK35" s="242">
        <v>99</v>
      </c>
      <c r="AL35" s="242"/>
      <c r="AM35" s="242"/>
      <c r="AN35" s="242"/>
      <c r="AO35" s="242"/>
      <c r="AP35" s="242"/>
      <c r="AQ35" s="170"/>
      <c r="AR35" s="170"/>
      <c r="AS35" s="170"/>
      <c r="AT35" s="170"/>
      <c r="AU35" s="170"/>
      <c r="AV35" s="170"/>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5"/>
      <c r="BV35" s="71" t="b">
        <f t="shared" si="2"/>
        <v>0</v>
      </c>
    </row>
    <row r="36" spans="1:74">
      <c r="A36" s="268">
        <v>25</v>
      </c>
      <c r="B36" s="268"/>
      <c r="C36" s="268"/>
      <c r="D36" s="268"/>
      <c r="E36" s="268"/>
      <c r="F36" s="268"/>
      <c r="G36" s="283"/>
      <c r="H36" s="284"/>
      <c r="I36" s="284"/>
      <c r="J36" s="284"/>
      <c r="K36" s="284"/>
      <c r="L36" s="285"/>
      <c r="M36" s="268">
        <v>50</v>
      </c>
      <c r="N36" s="268"/>
      <c r="O36" s="268"/>
      <c r="P36" s="268"/>
      <c r="Q36" s="268"/>
      <c r="R36" s="268"/>
      <c r="S36" s="269"/>
      <c r="T36" s="269"/>
      <c r="U36" s="269"/>
      <c r="V36" s="269"/>
      <c r="W36" s="269"/>
      <c r="X36" s="269"/>
      <c r="Y36" s="268">
        <v>75</v>
      </c>
      <c r="Z36" s="268"/>
      <c r="AA36" s="268"/>
      <c r="AB36" s="268"/>
      <c r="AC36" s="268"/>
      <c r="AD36" s="268"/>
      <c r="AE36" s="269"/>
      <c r="AF36" s="269"/>
      <c r="AG36" s="269"/>
      <c r="AH36" s="269"/>
      <c r="AI36" s="269"/>
      <c r="AJ36" s="269"/>
      <c r="AK36" s="268">
        <v>100</v>
      </c>
      <c r="AL36" s="268"/>
      <c r="AM36" s="268"/>
      <c r="AN36" s="268"/>
      <c r="AO36" s="268"/>
      <c r="AP36" s="268"/>
      <c r="AQ36" s="269"/>
      <c r="AR36" s="269"/>
      <c r="AS36" s="269"/>
      <c r="AT36" s="269"/>
      <c r="AU36" s="269"/>
      <c r="AV36" s="269"/>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6"/>
      <c r="BV36" s="71" t="b">
        <f t="shared" si="2"/>
        <v>0</v>
      </c>
    </row>
    <row r="37" spans="1:74">
      <c r="A37" s="128" t="s">
        <v>250</v>
      </c>
      <c r="B37" s="128"/>
      <c r="C37" s="128"/>
      <c r="D37" s="128"/>
      <c r="E37" s="128"/>
      <c r="F37" s="128"/>
      <c r="G37" s="128"/>
      <c r="H37" s="128"/>
      <c r="I37" s="128" t="s">
        <v>302</v>
      </c>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71" t="b">
        <f t="shared" si="1"/>
        <v>0</v>
      </c>
    </row>
    <row r="38" spans="1:74">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71" t="b">
        <f t="shared" si="1"/>
        <v>0</v>
      </c>
    </row>
    <row r="39" spans="1:74">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71" t="b">
        <f t="shared" si="1"/>
        <v>0</v>
      </c>
    </row>
    <row r="40" spans="1:74">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71" t="b">
        <f t="shared" si="1"/>
        <v>0</v>
      </c>
    </row>
    <row r="41" spans="1:74">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71" t="b">
        <f t="shared" si="1"/>
        <v>0</v>
      </c>
    </row>
    <row r="42" spans="1:74">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71" t="b">
        <f t="shared" si="1"/>
        <v>0</v>
      </c>
    </row>
    <row r="43" spans="1:74">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71" t="b">
        <f t="shared" si="1"/>
        <v>0</v>
      </c>
    </row>
    <row r="44" spans="1:74">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71" t="b">
        <f t="shared" si="1"/>
        <v>0</v>
      </c>
    </row>
    <row r="45" spans="1:74">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71" t="b">
        <f t="shared" si="1"/>
        <v>0</v>
      </c>
    </row>
    <row r="46" spans="1:74">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71" t="b">
        <f t="shared" si="1"/>
        <v>0</v>
      </c>
    </row>
    <row r="47" spans="1:74">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71" t="b">
        <f t="shared" si="1"/>
        <v>0</v>
      </c>
    </row>
    <row r="48" spans="1:74">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71" t="b">
        <f t="shared" si="1"/>
        <v>0</v>
      </c>
    </row>
    <row r="49" spans="1:74">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71" t="b">
        <f t="shared" si="1"/>
        <v>0</v>
      </c>
    </row>
    <row r="50" spans="1:74">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71" t="b">
        <f t="shared" si="1"/>
        <v>0</v>
      </c>
    </row>
    <row r="51" spans="1:74">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71" t="b">
        <f t="shared" si="1"/>
        <v>0</v>
      </c>
    </row>
    <row r="52" spans="1:74">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71" t="b">
        <f t="shared" si="1"/>
        <v>0</v>
      </c>
    </row>
    <row r="53" spans="1:74">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71" t="b">
        <f t="shared" si="1"/>
        <v>0</v>
      </c>
    </row>
    <row r="54" spans="1:74">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71" t="b">
        <f t="shared" si="1"/>
        <v>0</v>
      </c>
    </row>
    <row r="55" spans="1:74">
      <c r="BV55" s="71" t="b">
        <f t="shared" si="1"/>
        <v>0</v>
      </c>
    </row>
    <row r="56" spans="1:74">
      <c r="BV56" s="71" t="b">
        <f t="shared" si="1"/>
        <v>0</v>
      </c>
    </row>
    <row r="57" spans="1:74">
      <c r="BV57" s="71" t="b">
        <f t="shared" si="1"/>
        <v>0</v>
      </c>
    </row>
    <row r="58" spans="1:74">
      <c r="BV58" s="71" t="b">
        <f t="shared" si="1"/>
        <v>0</v>
      </c>
    </row>
    <row r="59" spans="1:74">
      <c r="BV59" s="71" t="b">
        <f t="shared" si="1"/>
        <v>0</v>
      </c>
    </row>
    <row r="60" spans="1:74">
      <c r="BV60" s="71" t="b">
        <f t="shared" si="1"/>
        <v>0</v>
      </c>
    </row>
    <row r="61" spans="1:74">
      <c r="BV61" s="71" t="b">
        <f t="shared" si="1"/>
        <v>0</v>
      </c>
    </row>
    <row r="62" spans="1:74">
      <c r="BV62" s="71" t="b">
        <f t="shared" si="1"/>
        <v>0</v>
      </c>
    </row>
    <row r="63" spans="1:74">
      <c r="BV63" s="71" t="b">
        <f t="shared" ref="BV63:BV67" si="3">IF(G76&gt;0,G76)</f>
        <v>0</v>
      </c>
    </row>
    <row r="64" spans="1:74">
      <c r="BV64" s="71" t="b">
        <f t="shared" si="3"/>
        <v>0</v>
      </c>
    </row>
    <row r="65" spans="74:74">
      <c r="BV65" s="71" t="b">
        <f t="shared" si="3"/>
        <v>0</v>
      </c>
    </row>
    <row r="66" spans="74:74">
      <c r="BV66" s="71" t="b">
        <f t="shared" si="3"/>
        <v>0</v>
      </c>
    </row>
    <row r="67" spans="74:74">
      <c r="BV67" s="71" t="b">
        <f t="shared" si="3"/>
        <v>0</v>
      </c>
    </row>
    <row r="68" spans="74:74">
      <c r="BV68" s="71" t="b">
        <f>IF(G81&gt;0,G81)</f>
        <v>0</v>
      </c>
    </row>
    <row r="69" spans="74:74">
      <c r="BV69" s="71" t="b">
        <f t="shared" ref="BV69:BV97" si="4">IF(G82&gt;0,G82)</f>
        <v>0</v>
      </c>
    </row>
    <row r="70" spans="74:74">
      <c r="BV70" s="71" t="b">
        <f t="shared" si="4"/>
        <v>0</v>
      </c>
    </row>
    <row r="71" spans="74:74">
      <c r="BV71" s="71" t="b">
        <f t="shared" si="4"/>
        <v>0</v>
      </c>
    </row>
    <row r="72" spans="74:74">
      <c r="BV72" s="71" t="b">
        <f t="shared" si="4"/>
        <v>0</v>
      </c>
    </row>
    <row r="73" spans="74:74">
      <c r="BV73" s="71" t="b">
        <f t="shared" si="4"/>
        <v>0</v>
      </c>
    </row>
    <row r="74" spans="74:74">
      <c r="BV74" s="71" t="b">
        <f t="shared" si="4"/>
        <v>0</v>
      </c>
    </row>
    <row r="75" spans="74:74">
      <c r="BV75" s="71" t="b">
        <f t="shared" si="4"/>
        <v>0</v>
      </c>
    </row>
    <row r="76" spans="74:74">
      <c r="BV76" s="71" t="b">
        <f t="shared" si="4"/>
        <v>0</v>
      </c>
    </row>
    <row r="77" spans="74:74">
      <c r="BV77" s="71" t="b">
        <f t="shared" si="4"/>
        <v>0</v>
      </c>
    </row>
    <row r="78" spans="74:74">
      <c r="BV78" s="71" t="b">
        <f t="shared" si="4"/>
        <v>0</v>
      </c>
    </row>
    <row r="79" spans="74:74">
      <c r="BV79" s="71" t="b">
        <f t="shared" si="4"/>
        <v>0</v>
      </c>
    </row>
    <row r="80" spans="74:74">
      <c r="BV80" s="71" t="b">
        <f t="shared" si="4"/>
        <v>0</v>
      </c>
    </row>
    <row r="81" spans="74:74">
      <c r="BV81" s="71" t="b">
        <f t="shared" si="4"/>
        <v>0</v>
      </c>
    </row>
    <row r="82" spans="74:74">
      <c r="BV82" s="71" t="b">
        <f t="shared" si="4"/>
        <v>0</v>
      </c>
    </row>
    <row r="83" spans="74:74">
      <c r="BV83" s="71" t="b">
        <f t="shared" si="4"/>
        <v>0</v>
      </c>
    </row>
    <row r="84" spans="74:74">
      <c r="BV84" s="71" t="b">
        <f t="shared" si="4"/>
        <v>0</v>
      </c>
    </row>
    <row r="85" spans="74:74">
      <c r="BV85" s="71" t="b">
        <f t="shared" si="4"/>
        <v>0</v>
      </c>
    </row>
    <row r="86" spans="74:74">
      <c r="BV86" s="71" t="b">
        <f t="shared" si="4"/>
        <v>0</v>
      </c>
    </row>
    <row r="87" spans="74:74">
      <c r="BV87" s="71" t="b">
        <f t="shared" si="4"/>
        <v>0</v>
      </c>
    </row>
    <row r="88" spans="74:74">
      <c r="BV88" s="71" t="b">
        <f t="shared" si="4"/>
        <v>0</v>
      </c>
    </row>
    <row r="89" spans="74:74">
      <c r="BV89" s="71" t="b">
        <f t="shared" si="4"/>
        <v>0</v>
      </c>
    </row>
    <row r="90" spans="74:74">
      <c r="BV90" s="71" t="b">
        <f t="shared" si="4"/>
        <v>0</v>
      </c>
    </row>
    <row r="91" spans="74:74">
      <c r="BV91" s="71" t="b">
        <f t="shared" si="4"/>
        <v>0</v>
      </c>
    </row>
    <row r="92" spans="74:74">
      <c r="BV92" s="71" t="b">
        <f t="shared" si="4"/>
        <v>0</v>
      </c>
    </row>
    <row r="93" spans="74:74">
      <c r="BV93" s="71" t="b">
        <f t="shared" si="4"/>
        <v>0</v>
      </c>
    </row>
    <row r="94" spans="74:74">
      <c r="BV94" s="71" t="b">
        <f t="shared" si="4"/>
        <v>0</v>
      </c>
    </row>
    <row r="95" spans="74:74">
      <c r="BV95" s="71" t="b">
        <f t="shared" si="4"/>
        <v>0</v>
      </c>
    </row>
    <row r="96" spans="74:74">
      <c r="BV96" s="71" t="b">
        <f t="shared" si="4"/>
        <v>0</v>
      </c>
    </row>
    <row r="97" spans="74:74">
      <c r="BV97" s="71" t="b">
        <f t="shared" si="4"/>
        <v>0</v>
      </c>
    </row>
    <row r="98" spans="74:74">
      <c r="BV98" s="70"/>
    </row>
    <row r="99" spans="74:74">
      <c r="BV99" s="70"/>
    </row>
    <row r="100" spans="74:74">
      <c r="BV100" s="70"/>
    </row>
    <row r="101" spans="74:74">
      <c r="BV101" s="70"/>
    </row>
  </sheetData>
  <mergeCells count="264">
    <mergeCell ref="A1:BU3"/>
    <mergeCell ref="AR8:BU8"/>
    <mergeCell ref="AR5:BB5"/>
    <mergeCell ref="BC5:BL5"/>
    <mergeCell ref="BM5:BU5"/>
    <mergeCell ref="A6:AD6"/>
    <mergeCell ref="AE6:AJ6"/>
    <mergeCell ref="AK6:AQ6"/>
    <mergeCell ref="AR6:BU6"/>
    <mergeCell ref="A7:AD7"/>
    <mergeCell ref="AE7:AJ7"/>
    <mergeCell ref="AK7:AQ7"/>
    <mergeCell ref="AR7:BU7"/>
    <mergeCell ref="A4:AD4"/>
    <mergeCell ref="AE4:AQ4"/>
    <mergeCell ref="AR4:BU4"/>
    <mergeCell ref="A5:AD5"/>
    <mergeCell ref="AE5:AQ5"/>
    <mergeCell ref="A10:F11"/>
    <mergeCell ref="G10:L11"/>
    <mergeCell ref="M10:R11"/>
    <mergeCell ref="S10:X11"/>
    <mergeCell ref="Y10:AD11"/>
    <mergeCell ref="AR9:BU9"/>
    <mergeCell ref="AE8:AQ8"/>
    <mergeCell ref="A8:AD8"/>
    <mergeCell ref="A9:AD9"/>
    <mergeCell ref="AE9:AQ9"/>
    <mergeCell ref="AE10:AJ11"/>
    <mergeCell ref="AK10:AP11"/>
    <mergeCell ref="AQ10:AV11"/>
    <mergeCell ref="BA10:BE10"/>
    <mergeCell ref="BA11:BE11"/>
    <mergeCell ref="BF10:BL10"/>
    <mergeCell ref="BF11:BL11"/>
    <mergeCell ref="A36:F36"/>
    <mergeCell ref="A27:F27"/>
    <mergeCell ref="A28:F28"/>
    <mergeCell ref="A29:F29"/>
    <mergeCell ref="A30:F30"/>
    <mergeCell ref="A31:F31"/>
    <mergeCell ref="A22:F22"/>
    <mergeCell ref="A23:F23"/>
    <mergeCell ref="A24:F24"/>
    <mergeCell ref="A25:F25"/>
    <mergeCell ref="A26:F26"/>
    <mergeCell ref="G12:L12"/>
    <mergeCell ref="G13:L13"/>
    <mergeCell ref="G14:L14"/>
    <mergeCell ref="G15:L15"/>
    <mergeCell ref="G16:L16"/>
    <mergeCell ref="A32:F32"/>
    <mergeCell ref="A33:F33"/>
    <mergeCell ref="A34:F34"/>
    <mergeCell ref="A35:F35"/>
    <mergeCell ref="A17:F17"/>
    <mergeCell ref="A18:F18"/>
    <mergeCell ref="A19:F19"/>
    <mergeCell ref="A20:F20"/>
    <mergeCell ref="A21:F21"/>
    <mergeCell ref="A12:F12"/>
    <mergeCell ref="A13:F13"/>
    <mergeCell ref="A14:F14"/>
    <mergeCell ref="A15:F15"/>
    <mergeCell ref="A16:F16"/>
    <mergeCell ref="G22:L22"/>
    <mergeCell ref="G23:L23"/>
    <mergeCell ref="G24:L24"/>
    <mergeCell ref="G25:L25"/>
    <mergeCell ref="G26:L26"/>
    <mergeCell ref="G17:L17"/>
    <mergeCell ref="G18:L18"/>
    <mergeCell ref="G19:L19"/>
    <mergeCell ref="G20:L20"/>
    <mergeCell ref="G21:L21"/>
    <mergeCell ref="G32:L32"/>
    <mergeCell ref="G33:L33"/>
    <mergeCell ref="G34:L34"/>
    <mergeCell ref="G35:L35"/>
    <mergeCell ref="G36:L36"/>
    <mergeCell ref="G27:L27"/>
    <mergeCell ref="G28:L28"/>
    <mergeCell ref="G29:L29"/>
    <mergeCell ref="G30:L30"/>
    <mergeCell ref="G31:L31"/>
    <mergeCell ref="AQ12:AV12"/>
    <mergeCell ref="M13:R13"/>
    <mergeCell ref="S13:X13"/>
    <mergeCell ref="Y13:AD13"/>
    <mergeCell ref="AE13:AJ13"/>
    <mergeCell ref="AK13:AP13"/>
    <mergeCell ref="AQ13:AV13"/>
    <mergeCell ref="M12:R12"/>
    <mergeCell ref="S12:X12"/>
    <mergeCell ref="Y12:AD12"/>
    <mergeCell ref="AE12:AJ12"/>
    <mergeCell ref="AK12:AP12"/>
    <mergeCell ref="AQ14:AV14"/>
    <mergeCell ref="M15:R15"/>
    <mergeCell ref="S15:X15"/>
    <mergeCell ref="Y15:AD15"/>
    <mergeCell ref="AE15:AJ15"/>
    <mergeCell ref="AK15:AP15"/>
    <mergeCell ref="AQ15:AV15"/>
    <mergeCell ref="M14:R14"/>
    <mergeCell ref="S14:X14"/>
    <mergeCell ref="Y14:AD14"/>
    <mergeCell ref="AE14:AJ14"/>
    <mergeCell ref="AK14:AP14"/>
    <mergeCell ref="AQ16:AV16"/>
    <mergeCell ref="M17:R17"/>
    <mergeCell ref="S17:X17"/>
    <mergeCell ref="Y17:AD17"/>
    <mergeCell ref="AE17:AJ17"/>
    <mergeCell ref="AK17:AP17"/>
    <mergeCell ref="AQ17:AV17"/>
    <mergeCell ref="M16:R16"/>
    <mergeCell ref="S16:X16"/>
    <mergeCell ref="Y16:AD16"/>
    <mergeCell ref="AE16:AJ16"/>
    <mergeCell ref="AK16:AP16"/>
    <mergeCell ref="M19:R19"/>
    <mergeCell ref="S19:X19"/>
    <mergeCell ref="Y19:AD19"/>
    <mergeCell ref="AE19:AJ19"/>
    <mergeCell ref="AK19:AP19"/>
    <mergeCell ref="AQ19:AV19"/>
    <mergeCell ref="M18:R18"/>
    <mergeCell ref="S18:X18"/>
    <mergeCell ref="Y18:AD18"/>
    <mergeCell ref="AE18:AJ18"/>
    <mergeCell ref="AK18:AP18"/>
    <mergeCell ref="M21:R21"/>
    <mergeCell ref="S21:X21"/>
    <mergeCell ref="Y21:AD21"/>
    <mergeCell ref="AE21:AJ21"/>
    <mergeCell ref="AK21:AP21"/>
    <mergeCell ref="AQ21:AV21"/>
    <mergeCell ref="M20:R20"/>
    <mergeCell ref="S20:X20"/>
    <mergeCell ref="Y20:AD20"/>
    <mergeCell ref="AE20:AJ20"/>
    <mergeCell ref="AK20:AP20"/>
    <mergeCell ref="M23:R23"/>
    <mergeCell ref="S23:X23"/>
    <mergeCell ref="Y23:AD23"/>
    <mergeCell ref="AE23:AJ23"/>
    <mergeCell ref="AK23:AP23"/>
    <mergeCell ref="AQ23:AV23"/>
    <mergeCell ref="M22:R22"/>
    <mergeCell ref="S22:X22"/>
    <mergeCell ref="Y22:AD22"/>
    <mergeCell ref="AE22:AJ22"/>
    <mergeCell ref="AK22:AP22"/>
    <mergeCell ref="M25:R25"/>
    <mergeCell ref="S25:X25"/>
    <mergeCell ref="Y25:AD25"/>
    <mergeCell ref="AE25:AJ25"/>
    <mergeCell ref="AK25:AP25"/>
    <mergeCell ref="AQ25:AV25"/>
    <mergeCell ref="M24:R24"/>
    <mergeCell ref="S24:X24"/>
    <mergeCell ref="Y24:AD24"/>
    <mergeCell ref="AE24:AJ24"/>
    <mergeCell ref="AK24:AP24"/>
    <mergeCell ref="M27:R27"/>
    <mergeCell ref="S27:X27"/>
    <mergeCell ref="Y27:AD27"/>
    <mergeCell ref="AE27:AJ27"/>
    <mergeCell ref="AK27:AP27"/>
    <mergeCell ref="AQ27:AV27"/>
    <mergeCell ref="M26:R26"/>
    <mergeCell ref="S26:X26"/>
    <mergeCell ref="Y26:AD26"/>
    <mergeCell ref="AE26:AJ26"/>
    <mergeCell ref="AK26:AP26"/>
    <mergeCell ref="M29:R29"/>
    <mergeCell ref="S29:X29"/>
    <mergeCell ref="Y29:AD29"/>
    <mergeCell ref="AE29:AJ29"/>
    <mergeCell ref="AK29:AP29"/>
    <mergeCell ref="AQ29:AV29"/>
    <mergeCell ref="M28:R28"/>
    <mergeCell ref="S28:X28"/>
    <mergeCell ref="Y28:AD28"/>
    <mergeCell ref="AE28:AJ28"/>
    <mergeCell ref="AK28:AP28"/>
    <mergeCell ref="M31:R31"/>
    <mergeCell ref="S31:X31"/>
    <mergeCell ref="Y31:AD31"/>
    <mergeCell ref="AE31:AJ31"/>
    <mergeCell ref="AK31:AP31"/>
    <mergeCell ref="AQ31:AV31"/>
    <mergeCell ref="M30:R30"/>
    <mergeCell ref="S30:X30"/>
    <mergeCell ref="Y30:AD30"/>
    <mergeCell ref="AE30:AJ30"/>
    <mergeCell ref="AK30:AP30"/>
    <mergeCell ref="Y34:AD34"/>
    <mergeCell ref="AE34:AJ34"/>
    <mergeCell ref="AK34:AP34"/>
    <mergeCell ref="AQ32:AV32"/>
    <mergeCell ref="M33:R33"/>
    <mergeCell ref="S33:X33"/>
    <mergeCell ref="Y33:AD33"/>
    <mergeCell ref="AE33:AJ33"/>
    <mergeCell ref="AK33:AP33"/>
    <mergeCell ref="AQ33:AV33"/>
    <mergeCell ref="M32:R32"/>
    <mergeCell ref="S32:X32"/>
    <mergeCell ref="Y32:AD32"/>
    <mergeCell ref="AE32:AJ32"/>
    <mergeCell ref="AK32:AP32"/>
    <mergeCell ref="BA13:BE13"/>
    <mergeCell ref="BF13:BL13"/>
    <mergeCell ref="BA14:BI14"/>
    <mergeCell ref="BJ14:BL14"/>
    <mergeCell ref="BA16:BE16"/>
    <mergeCell ref="BF16:BL16"/>
    <mergeCell ref="BO17:BR17"/>
    <mergeCell ref="BO18:BR18"/>
    <mergeCell ref="BO19:BR19"/>
    <mergeCell ref="BE19:BH19"/>
    <mergeCell ref="BI19:BJ19"/>
    <mergeCell ref="BI20:BJ20"/>
    <mergeCell ref="BI21:BJ21"/>
    <mergeCell ref="AQ36:AV36"/>
    <mergeCell ref="BA18:BD18"/>
    <mergeCell ref="BA19:BD19"/>
    <mergeCell ref="BA20:BD20"/>
    <mergeCell ref="BE18:BH18"/>
    <mergeCell ref="AQ34:AV34"/>
    <mergeCell ref="AQ35:AV35"/>
    <mergeCell ref="AQ30:AV30"/>
    <mergeCell ref="AQ28:AV28"/>
    <mergeCell ref="AQ26:AV26"/>
    <mergeCell ref="AQ24:AV24"/>
    <mergeCell ref="AQ22:AV22"/>
    <mergeCell ref="AQ20:AV20"/>
    <mergeCell ref="AQ18:AV18"/>
    <mergeCell ref="A38:BU54"/>
    <mergeCell ref="A37:H37"/>
    <mergeCell ref="I37:BU37"/>
    <mergeCell ref="BA23:BC23"/>
    <mergeCell ref="BA24:BC24"/>
    <mergeCell ref="BD23:BM23"/>
    <mergeCell ref="BD24:BM24"/>
    <mergeCell ref="BK18:BN18"/>
    <mergeCell ref="BK19:BN19"/>
    <mergeCell ref="BK20:BN20"/>
    <mergeCell ref="BK21:BN21"/>
    <mergeCell ref="M36:R36"/>
    <mergeCell ref="S36:X36"/>
    <mergeCell ref="Y36:AD36"/>
    <mergeCell ref="AE36:AJ36"/>
    <mergeCell ref="AK36:AP36"/>
    <mergeCell ref="M35:R35"/>
    <mergeCell ref="S35:X35"/>
    <mergeCell ref="Y35:AD35"/>
    <mergeCell ref="AE35:AJ35"/>
    <mergeCell ref="AK35:AP35"/>
    <mergeCell ref="M34:R34"/>
    <mergeCell ref="S34:X34"/>
    <mergeCell ref="BE20:BH2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5D405-678B-45F8-8FA5-A0F39F980CFC}">
  <sheetPr codeName="Sheet12"/>
  <dimension ref="A1:BK37"/>
  <sheetViews>
    <sheetView zoomScale="130" zoomScaleNormal="130" workbookViewId="0">
      <selection activeCell="A13" sqref="A13"/>
    </sheetView>
  </sheetViews>
  <sheetFormatPr defaultRowHeight="15"/>
  <cols>
    <col min="1" max="54" width="1.7109375" customWidth="1"/>
    <col min="55" max="63" width="6.7109375" customWidth="1"/>
  </cols>
  <sheetData>
    <row r="1" spans="1:63" ht="14.45" customHeight="1">
      <c r="A1" s="190" t="s">
        <v>303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2"/>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c r="A4" s="192" t="s">
        <v>44</v>
      </c>
      <c r="B4" s="192"/>
      <c r="C4" s="192"/>
      <c r="D4" s="192"/>
      <c r="E4" s="192"/>
      <c r="F4" s="192"/>
      <c r="G4" s="192"/>
      <c r="H4" s="192"/>
      <c r="I4" s="192"/>
      <c r="J4" s="192"/>
      <c r="K4" s="192"/>
      <c r="L4" s="192"/>
      <c r="M4" s="192"/>
      <c r="N4" s="192"/>
      <c r="O4" s="192"/>
      <c r="P4" s="192"/>
      <c r="Q4" s="192"/>
      <c r="R4" s="192"/>
      <c r="S4" s="192"/>
      <c r="T4" s="192"/>
      <c r="U4" s="192"/>
      <c r="V4" s="192"/>
      <c r="W4" s="192" t="s">
        <v>45</v>
      </c>
      <c r="X4" s="192"/>
      <c r="Y4" s="192"/>
      <c r="Z4" s="192"/>
      <c r="AA4" s="192"/>
      <c r="AB4" s="192"/>
      <c r="AC4" s="192" t="s">
        <v>46</v>
      </c>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row>
    <row r="5" spans="1:63">
      <c r="A5" s="125">
        <f>'Cover Sheet'!J7</f>
        <v>0</v>
      </c>
      <c r="B5" s="126"/>
      <c r="C5" s="126"/>
      <c r="D5" s="126"/>
      <c r="E5" s="126"/>
      <c r="F5" s="126"/>
      <c r="G5" s="126"/>
      <c r="H5" s="126"/>
      <c r="I5" s="126"/>
      <c r="J5" s="126"/>
      <c r="K5" s="126"/>
      <c r="L5" s="126"/>
      <c r="M5" s="126"/>
      <c r="N5" s="126"/>
      <c r="O5" s="126"/>
      <c r="P5" s="126"/>
      <c r="Q5" s="126"/>
      <c r="R5" s="126"/>
      <c r="S5" s="126"/>
      <c r="T5" s="126"/>
      <c r="U5" s="126"/>
      <c r="V5" s="127"/>
      <c r="W5" s="135">
        <f>'Cover Sheet'!L8</f>
        <v>0</v>
      </c>
      <c r="X5" s="135"/>
      <c r="Y5" s="135"/>
      <c r="Z5" s="135"/>
      <c r="AA5" s="135"/>
      <c r="AB5" s="135"/>
      <c r="AC5" s="135">
        <f>'Cover Sheet'!K9</f>
        <v>0</v>
      </c>
      <c r="AD5" s="135"/>
      <c r="AE5" s="135"/>
      <c r="AF5" s="135"/>
      <c r="AG5" s="135"/>
      <c r="AH5" s="135"/>
      <c r="AI5" s="135"/>
      <c r="AJ5" s="135"/>
      <c r="AK5" s="135"/>
      <c r="AL5" s="135"/>
      <c r="AM5" s="135">
        <f>'Cover Sheet'!D10</f>
        <v>0</v>
      </c>
      <c r="AN5" s="135"/>
      <c r="AO5" s="135"/>
      <c r="AP5" s="135"/>
      <c r="AQ5" s="135"/>
      <c r="AR5" s="135"/>
      <c r="AS5" s="135"/>
      <c r="AT5" s="135"/>
      <c r="AU5" s="135">
        <f>'Cover Sheet'!E11</f>
        <v>0</v>
      </c>
      <c r="AV5" s="135"/>
      <c r="AW5" s="135"/>
      <c r="AX5" s="135"/>
      <c r="AY5" s="135"/>
      <c r="AZ5" s="135"/>
      <c r="BA5" s="135"/>
      <c r="BB5" s="135"/>
    </row>
    <row r="6" spans="1:63">
      <c r="A6" s="193" t="s">
        <v>47</v>
      </c>
      <c r="B6" s="193"/>
      <c r="C6" s="193"/>
      <c r="D6" s="193"/>
      <c r="E6" s="193"/>
      <c r="F6" s="193"/>
      <c r="G6" s="193"/>
      <c r="H6" s="193"/>
      <c r="I6" s="193"/>
      <c r="J6" s="193"/>
      <c r="K6" s="193"/>
      <c r="L6" s="193"/>
      <c r="M6" s="193"/>
      <c r="N6" s="193"/>
      <c r="O6" s="193"/>
      <c r="P6" s="193"/>
      <c r="Q6" s="193" t="s">
        <v>48</v>
      </c>
      <c r="R6" s="193"/>
      <c r="S6" s="193"/>
      <c r="T6" s="193"/>
      <c r="U6" s="193"/>
      <c r="V6" s="193"/>
      <c r="W6" s="193" t="s">
        <v>49</v>
      </c>
      <c r="X6" s="193"/>
      <c r="Y6" s="193"/>
      <c r="Z6" s="193"/>
      <c r="AA6" s="193"/>
      <c r="AB6" s="193"/>
      <c r="AC6" s="193" t="s">
        <v>50</v>
      </c>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63">
      <c r="A7" s="135">
        <f>'Cover Sheet'!AK4</f>
        <v>0</v>
      </c>
      <c r="B7" s="135"/>
      <c r="C7" s="135"/>
      <c r="D7" s="135"/>
      <c r="E7" s="135"/>
      <c r="F7" s="135"/>
      <c r="G7" s="135"/>
      <c r="H7" s="135"/>
      <c r="I7" s="135"/>
      <c r="J7" s="135"/>
      <c r="K7" s="135"/>
      <c r="L7" s="135"/>
      <c r="M7" s="135"/>
      <c r="N7" s="135"/>
      <c r="O7" s="135"/>
      <c r="P7" s="135"/>
      <c r="Q7" s="135">
        <f>'Cover Sheet'!G5</f>
        <v>0</v>
      </c>
      <c r="R7" s="135"/>
      <c r="S7" s="135"/>
      <c r="T7" s="135"/>
      <c r="U7" s="135"/>
      <c r="V7" s="135"/>
      <c r="W7" s="135">
        <f>'Cover Sheet'!AJ5</f>
        <v>0</v>
      </c>
      <c r="X7" s="135"/>
      <c r="Y7" s="135"/>
      <c r="Z7" s="135"/>
      <c r="AA7" s="135"/>
      <c r="AB7" s="135"/>
      <c r="AC7" s="135">
        <f>'Cover Sheet'!H4</f>
        <v>0</v>
      </c>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row>
    <row r="8" spans="1:63">
      <c r="A8" s="286" t="s">
        <v>304</v>
      </c>
      <c r="B8" s="286"/>
      <c r="C8" s="286"/>
      <c r="D8" s="286"/>
      <c r="E8" s="286"/>
      <c r="F8" s="286"/>
      <c r="G8" s="286"/>
      <c r="H8" s="286"/>
      <c r="I8" s="286"/>
      <c r="J8" s="286"/>
      <c r="K8" s="286"/>
      <c r="L8" s="286"/>
      <c r="M8" s="286"/>
      <c r="N8" s="224"/>
      <c r="O8" s="224"/>
      <c r="P8" s="224"/>
      <c r="Q8" s="224"/>
      <c r="R8" s="224"/>
      <c r="S8" s="224"/>
      <c r="T8" s="224"/>
      <c r="U8" s="224"/>
      <c r="V8" s="224"/>
      <c r="W8" s="224"/>
      <c r="X8" s="224"/>
      <c r="Y8" s="224"/>
      <c r="Z8" s="224"/>
      <c r="AA8" s="224"/>
      <c r="AB8" s="224"/>
      <c r="AC8" s="224"/>
      <c r="AD8" s="287" t="s">
        <v>75</v>
      </c>
      <c r="AE8" s="288"/>
      <c r="AF8" s="288"/>
      <c r="AG8" s="289"/>
      <c r="AH8" s="290"/>
      <c r="AI8" s="291"/>
      <c r="AJ8" s="291"/>
      <c r="AK8" s="291"/>
      <c r="AL8" s="291"/>
      <c r="AM8" s="291"/>
      <c r="AN8" s="291"/>
      <c r="AO8" s="291"/>
      <c r="AP8" s="291"/>
      <c r="AQ8" s="291"/>
      <c r="AR8" s="291"/>
      <c r="AS8" s="291"/>
      <c r="AT8" s="291"/>
      <c r="AU8" s="291"/>
      <c r="AV8" s="291"/>
      <c r="AW8" s="291"/>
      <c r="AX8" s="291"/>
      <c r="AY8" s="291"/>
      <c r="AZ8" s="291"/>
      <c r="BA8" s="291"/>
      <c r="BB8" s="292"/>
    </row>
    <row r="9" spans="1:63">
      <c r="A9" s="286" t="s">
        <v>305</v>
      </c>
      <c r="B9" s="286"/>
      <c r="C9" s="286"/>
      <c r="D9" s="286"/>
      <c r="E9" s="286"/>
      <c r="F9" s="286"/>
      <c r="G9" s="286"/>
      <c r="H9" s="286"/>
      <c r="I9" s="224"/>
      <c r="J9" s="224"/>
      <c r="K9" s="224"/>
      <c r="L9" s="224"/>
      <c r="M9" s="224"/>
      <c r="N9" s="224"/>
      <c r="O9" s="224"/>
      <c r="P9" s="224"/>
      <c r="Q9" s="224"/>
      <c r="R9" s="224"/>
      <c r="S9" s="224"/>
      <c r="T9" s="224"/>
      <c r="U9" s="224"/>
      <c r="V9" s="224"/>
      <c r="W9" s="224"/>
      <c r="X9" s="224"/>
      <c r="Y9" s="224"/>
      <c r="Z9" s="224"/>
      <c r="AA9" s="224"/>
      <c r="AB9" s="224"/>
      <c r="AC9" s="224"/>
      <c r="AD9" s="287" t="s">
        <v>306</v>
      </c>
      <c r="AE9" s="288"/>
      <c r="AF9" s="288"/>
      <c r="AG9" s="288"/>
      <c r="AH9" s="288"/>
      <c r="AI9" s="288"/>
      <c r="AJ9" s="288"/>
      <c r="AK9" s="288"/>
      <c r="AL9" s="288"/>
      <c r="AM9" s="288"/>
      <c r="AN9" s="288"/>
      <c r="AO9" s="288"/>
      <c r="AP9" s="289"/>
      <c r="AQ9" s="290"/>
      <c r="AR9" s="291"/>
      <c r="AS9" s="291"/>
      <c r="AT9" s="291"/>
      <c r="AU9" s="291"/>
      <c r="AV9" s="291"/>
      <c r="AW9" s="291"/>
      <c r="AX9" s="291"/>
      <c r="AY9" s="291"/>
      <c r="AZ9" s="291"/>
      <c r="BA9" s="291"/>
      <c r="BB9" s="292"/>
    </row>
    <row r="10" spans="1:63" ht="14.45" customHeight="1">
      <c r="A10" s="193" t="s">
        <v>307</v>
      </c>
      <c r="B10" s="193"/>
      <c r="C10" s="193"/>
      <c r="D10" s="193"/>
      <c r="E10" s="193"/>
      <c r="F10" s="193"/>
      <c r="G10" s="193"/>
      <c r="H10" s="241" t="s">
        <v>308</v>
      </c>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row>
    <row r="11" spans="1:63">
      <c r="A11" s="193"/>
      <c r="B11" s="193"/>
      <c r="C11" s="193"/>
      <c r="D11" s="193"/>
      <c r="E11" s="193"/>
      <c r="F11" s="193"/>
      <c r="G11" s="193"/>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row>
    <row r="12" spans="1:63">
      <c r="A12" s="194" t="s">
        <v>309</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row>
    <row r="13" spans="1:63">
      <c r="A13" s="293"/>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row>
    <row r="14" spans="1:63">
      <c r="A14" s="293"/>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row>
    <row r="15" spans="1:63">
      <c r="A15" s="293"/>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row>
    <row r="16" spans="1:63">
      <c r="A16" s="293"/>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row>
    <row r="17" spans="1:54">
      <c r="A17" s="293"/>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row>
    <row r="18" spans="1:54">
      <c r="A18" s="293"/>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row>
    <row r="19" spans="1:54">
      <c r="A19" s="293"/>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3"/>
    </row>
    <row r="20" spans="1:54">
      <c r="A20" s="293"/>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row>
    <row r="21" spans="1:54">
      <c r="A21" s="293"/>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row>
    <row r="22" spans="1:54">
      <c r="A22" s="293"/>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row>
    <row r="23" spans="1:54">
      <c r="A23" s="293"/>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293"/>
      <c r="BA23" s="293"/>
      <c r="BB23" s="293"/>
    </row>
    <row r="24" spans="1:54">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row>
    <row r="25" spans="1:54">
      <c r="A25" s="293"/>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3"/>
    </row>
    <row r="26" spans="1:54">
      <c r="A26" s="293"/>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3"/>
      <c r="AW26" s="293"/>
      <c r="AX26" s="293"/>
      <c r="AY26" s="293"/>
      <c r="AZ26" s="293"/>
      <c r="BA26" s="293"/>
      <c r="BB26" s="293"/>
    </row>
    <row r="27" spans="1:54">
      <c r="A27" s="293"/>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3"/>
      <c r="AZ27" s="293"/>
      <c r="BA27" s="293"/>
      <c r="BB27" s="293"/>
    </row>
    <row r="28" spans="1:54">
      <c r="A28" s="293"/>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row>
    <row r="29" spans="1:54">
      <c r="A29" s="293"/>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3"/>
    </row>
    <row r="30" spans="1:54">
      <c r="A30" s="293"/>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row>
    <row r="31" spans="1:54">
      <c r="A31" s="293"/>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row>
    <row r="32" spans="1:54">
      <c r="A32" s="293"/>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row>
    <row r="33" spans="1:54">
      <c r="A33" s="293"/>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row>
    <row r="34" spans="1:54">
      <c r="A34" s="293"/>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row>
    <row r="35" spans="1:54">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row>
    <row r="36" spans="1:54">
      <c r="A36" s="286" t="s">
        <v>310</v>
      </c>
      <c r="B36" s="286"/>
      <c r="C36" s="286"/>
      <c r="D36" s="286"/>
      <c r="E36" s="224"/>
      <c r="F36" s="224"/>
      <c r="G36" s="224"/>
      <c r="H36" s="224"/>
      <c r="I36" s="224"/>
      <c r="J36" s="224"/>
      <c r="K36" s="224"/>
      <c r="L36" s="224"/>
      <c r="M36" s="224"/>
      <c r="N36" s="224"/>
      <c r="O36" s="224"/>
      <c r="P36" s="224"/>
      <c r="Q36" s="224"/>
      <c r="R36" s="224"/>
      <c r="S36" s="224"/>
      <c r="T36" s="224"/>
      <c r="U36" s="224"/>
      <c r="V36" s="224"/>
      <c r="W36" s="286" t="s">
        <v>311</v>
      </c>
      <c r="X36" s="286"/>
      <c r="Y36" s="286"/>
      <c r="Z36" s="286"/>
      <c r="AA36" s="286"/>
      <c r="AB36" s="286"/>
      <c r="AC36" s="286"/>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row>
    <row r="37" spans="1:54">
      <c r="A37" s="286" t="s">
        <v>72</v>
      </c>
      <c r="B37" s="286"/>
      <c r="C37" s="286"/>
      <c r="D37" s="286"/>
      <c r="E37" s="224"/>
      <c r="F37" s="224"/>
      <c r="G37" s="224"/>
      <c r="H37" s="224"/>
      <c r="I37" s="224"/>
      <c r="J37" s="224"/>
      <c r="K37" s="224"/>
      <c r="L37" s="224"/>
      <c r="M37" s="224"/>
      <c r="N37" s="224"/>
      <c r="O37" s="224"/>
      <c r="P37" s="224"/>
      <c r="Q37" s="224"/>
      <c r="R37" s="224"/>
      <c r="S37" s="224"/>
      <c r="T37" s="224"/>
      <c r="U37" s="224"/>
      <c r="V37" s="224"/>
      <c r="W37" s="286" t="s">
        <v>75</v>
      </c>
      <c r="X37" s="286"/>
      <c r="Y37" s="286"/>
      <c r="Z37" s="286"/>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row>
  </sheetData>
  <mergeCells count="37">
    <mergeCell ref="A1:BB3"/>
    <mergeCell ref="A4:V4"/>
    <mergeCell ref="W4:AB4"/>
    <mergeCell ref="AC4:BB4"/>
    <mergeCell ref="AM5:AT5"/>
    <mergeCell ref="AU5:BB5"/>
    <mergeCell ref="A6:P6"/>
    <mergeCell ref="Q6:V6"/>
    <mergeCell ref="W6:AB6"/>
    <mergeCell ref="AC6:BB6"/>
    <mergeCell ref="A5:V5"/>
    <mergeCell ref="W5:AB5"/>
    <mergeCell ref="AC5:AL5"/>
    <mergeCell ref="A7:P7"/>
    <mergeCell ref="Q7:V7"/>
    <mergeCell ref="W7:AB7"/>
    <mergeCell ref="AC7:BB7"/>
    <mergeCell ref="H10:BB11"/>
    <mergeCell ref="A10:G11"/>
    <mergeCell ref="A8:M8"/>
    <mergeCell ref="A9:H9"/>
    <mergeCell ref="N8:AC8"/>
    <mergeCell ref="I9:AC9"/>
    <mergeCell ref="AD8:AG8"/>
    <mergeCell ref="AH8:BB8"/>
    <mergeCell ref="A37:D37"/>
    <mergeCell ref="E37:V37"/>
    <mergeCell ref="W37:Z37"/>
    <mergeCell ref="AA37:BB37"/>
    <mergeCell ref="AD9:AP9"/>
    <mergeCell ref="AQ9:BB9"/>
    <mergeCell ref="A12:BB12"/>
    <mergeCell ref="A13:BB35"/>
    <mergeCell ref="A36:D36"/>
    <mergeCell ref="E36:V36"/>
    <mergeCell ref="W36:AC36"/>
    <mergeCell ref="AD36:BB3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1E9FC-063F-4BC1-95FE-C39A288E3975}">
  <sheetPr codeName="Sheet13"/>
  <dimension ref="A1:BK45"/>
  <sheetViews>
    <sheetView zoomScale="130" zoomScaleNormal="130" workbookViewId="0">
      <selection activeCell="BL36" sqref="BL36"/>
    </sheetView>
  </sheetViews>
  <sheetFormatPr defaultRowHeight="15"/>
  <cols>
    <col min="1" max="54" width="1.7109375" customWidth="1"/>
    <col min="55" max="63" width="6.7109375" customWidth="1"/>
  </cols>
  <sheetData>
    <row r="1" spans="1:63" ht="14.45" customHeight="1">
      <c r="A1" s="190" t="s">
        <v>312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s="2" customFormat="1" ht="25.15" customHeight="1">
      <c r="A4" s="326" t="s">
        <v>313</v>
      </c>
      <c r="B4" s="326"/>
      <c r="C4" s="326"/>
      <c r="D4" s="326"/>
      <c r="E4" s="326"/>
      <c r="F4" s="326"/>
      <c r="G4" s="326"/>
      <c r="H4" s="326"/>
      <c r="I4" s="326"/>
      <c r="J4" s="326"/>
      <c r="K4" s="326"/>
      <c r="L4" s="326"/>
      <c r="M4" s="326" t="s">
        <v>50</v>
      </c>
      <c r="N4" s="327"/>
      <c r="O4" s="327"/>
      <c r="P4" s="327"/>
      <c r="Q4" s="327"/>
      <c r="R4" s="327"/>
      <c r="S4" s="327"/>
      <c r="T4" s="327"/>
      <c r="U4" s="327"/>
      <c r="V4" s="327"/>
      <c r="W4" s="327"/>
      <c r="X4" s="327"/>
      <c r="Y4" s="327"/>
      <c r="Z4" s="327"/>
      <c r="AA4" s="326" t="s">
        <v>47</v>
      </c>
      <c r="AB4" s="326"/>
      <c r="AC4" s="326"/>
      <c r="AD4" s="326"/>
      <c r="AE4" s="326"/>
      <c r="AF4" s="326"/>
      <c r="AG4" s="326"/>
      <c r="AH4" s="326"/>
      <c r="AI4" s="326"/>
      <c r="AJ4" s="326"/>
      <c r="AK4" s="326"/>
      <c r="AL4" s="326"/>
      <c r="AM4" s="326"/>
      <c r="AN4" s="326"/>
      <c r="AO4" s="328" t="s">
        <v>314</v>
      </c>
      <c r="AP4" s="328"/>
      <c r="AQ4" s="328"/>
      <c r="AR4" s="328"/>
      <c r="AS4" s="328"/>
      <c r="AT4" s="328"/>
      <c r="AU4" s="328"/>
      <c r="AV4" s="328"/>
      <c r="AW4" s="328"/>
      <c r="AX4" s="328"/>
      <c r="AY4" s="328"/>
      <c r="AZ4" s="328"/>
      <c r="BA4" s="328"/>
      <c r="BB4" s="328"/>
    </row>
    <row r="5" spans="1:63">
      <c r="A5" s="135"/>
      <c r="B5" s="135"/>
      <c r="C5" s="135"/>
      <c r="D5" s="135"/>
      <c r="E5" s="135"/>
      <c r="F5" s="135"/>
      <c r="G5" s="135"/>
      <c r="H5" s="135"/>
      <c r="I5" s="135"/>
      <c r="J5" s="135"/>
      <c r="K5" s="135"/>
      <c r="L5" s="135"/>
      <c r="M5" s="135">
        <f>'Cover Sheet'!H4</f>
        <v>0</v>
      </c>
      <c r="N5" s="135"/>
      <c r="O5" s="135"/>
      <c r="P5" s="135"/>
      <c r="Q5" s="135"/>
      <c r="R5" s="135"/>
      <c r="S5" s="135"/>
      <c r="T5" s="135"/>
      <c r="U5" s="135"/>
      <c r="V5" s="135"/>
      <c r="W5" s="135"/>
      <c r="X5" s="135"/>
      <c r="Y5" s="135"/>
      <c r="Z5" s="135"/>
      <c r="AA5" s="135">
        <f>'Cover Sheet'!AK4</f>
        <v>0</v>
      </c>
      <c r="AB5" s="135"/>
      <c r="AC5" s="135"/>
      <c r="AD5" s="135"/>
      <c r="AE5" s="135"/>
      <c r="AF5" s="135"/>
      <c r="AG5" s="135"/>
      <c r="AH5" s="135"/>
      <c r="AI5" s="135"/>
      <c r="AJ5" s="135"/>
      <c r="AK5" s="135"/>
      <c r="AL5" s="135"/>
      <c r="AM5" s="135"/>
      <c r="AN5" s="135"/>
      <c r="AO5" s="329" t="s">
        <v>315</v>
      </c>
      <c r="AP5" s="329"/>
      <c r="AQ5" s="329"/>
      <c r="AR5" s="329"/>
      <c r="AS5" s="329"/>
      <c r="AT5" s="329"/>
      <c r="AU5" s="329"/>
      <c r="AV5" s="329"/>
      <c r="AW5" s="329"/>
      <c r="AX5" s="329"/>
      <c r="AY5" s="329"/>
      <c r="AZ5" s="329"/>
      <c r="BA5" s="329"/>
      <c r="BB5" s="329"/>
    </row>
    <row r="6" spans="1:63">
      <c r="A6" s="199" t="s">
        <v>316</v>
      </c>
      <c r="B6" s="199"/>
      <c r="C6" s="199"/>
      <c r="D6" s="199"/>
      <c r="E6" s="199"/>
      <c r="F6" s="199"/>
      <c r="G6" s="199"/>
      <c r="H6" s="199"/>
      <c r="I6" s="199"/>
      <c r="J6" s="199"/>
      <c r="K6" s="199"/>
      <c r="L6" s="199"/>
      <c r="M6" s="199" t="s">
        <v>317</v>
      </c>
      <c r="N6" s="199"/>
      <c r="O6" s="199"/>
      <c r="P6" s="199"/>
      <c r="Q6" s="199"/>
      <c r="R6" s="199"/>
      <c r="S6" s="199"/>
      <c r="T6" s="199"/>
      <c r="U6" s="199"/>
      <c r="V6" s="199"/>
      <c r="W6" s="199"/>
      <c r="X6" s="199"/>
      <c r="Y6" s="199"/>
      <c r="Z6" s="199"/>
      <c r="AA6" s="199" t="s">
        <v>318</v>
      </c>
      <c r="AB6" s="199"/>
      <c r="AC6" s="199"/>
      <c r="AD6" s="199"/>
      <c r="AE6" s="199"/>
      <c r="AF6" s="199"/>
      <c r="AG6" s="199"/>
      <c r="AH6" s="199"/>
      <c r="AI6" s="199"/>
      <c r="AJ6" s="199"/>
      <c r="AK6" s="199"/>
      <c r="AL6" s="199"/>
      <c r="AM6" s="199"/>
      <c r="AN6" s="199"/>
      <c r="AO6" s="330" t="s">
        <v>319</v>
      </c>
      <c r="AP6" s="330"/>
      <c r="AQ6" s="330"/>
      <c r="AR6" s="330"/>
      <c r="AS6" s="330"/>
      <c r="AT6" s="330"/>
      <c r="AU6" s="330"/>
      <c r="AV6" s="330"/>
      <c r="AW6" s="330"/>
      <c r="AX6" s="330"/>
      <c r="AY6" s="330"/>
      <c r="AZ6" s="330"/>
      <c r="BA6" s="330"/>
      <c r="BB6" s="330"/>
    </row>
    <row r="7" spans="1:63">
      <c r="A7" s="135">
        <f>'Cover Sheet'!J7</f>
        <v>0</v>
      </c>
      <c r="B7" s="135"/>
      <c r="C7" s="135"/>
      <c r="D7" s="135"/>
      <c r="E7" s="135"/>
      <c r="F7" s="135"/>
      <c r="G7" s="135"/>
      <c r="H7" s="135"/>
      <c r="I7" s="135"/>
      <c r="J7" s="135"/>
      <c r="K7" s="135"/>
      <c r="L7" s="135"/>
      <c r="M7" s="135">
        <f>'Cover Sheet'!O15</f>
        <v>0</v>
      </c>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330"/>
      <c r="AP7" s="330"/>
      <c r="AQ7" s="330"/>
      <c r="AR7" s="330"/>
      <c r="AS7" s="330"/>
      <c r="AT7" s="330"/>
      <c r="AU7" s="330"/>
      <c r="AV7" s="330"/>
      <c r="AW7" s="330"/>
      <c r="AX7" s="330"/>
      <c r="AY7" s="330"/>
      <c r="AZ7" s="330"/>
      <c r="BA7" s="330"/>
      <c r="BB7" s="330"/>
    </row>
    <row r="8" spans="1:63">
      <c r="A8" s="199" t="s">
        <v>320</v>
      </c>
      <c r="B8" s="199"/>
      <c r="C8" s="199"/>
      <c r="D8" s="199"/>
      <c r="E8" s="199"/>
      <c r="F8" s="199"/>
      <c r="G8" s="199"/>
      <c r="H8" s="199"/>
      <c r="I8" s="199"/>
      <c r="J8" s="199"/>
      <c r="K8" s="199"/>
      <c r="L8" s="199"/>
      <c r="M8" s="199" t="s">
        <v>321</v>
      </c>
      <c r="N8" s="199"/>
      <c r="O8" s="199"/>
      <c r="P8" s="199"/>
      <c r="Q8" s="199"/>
      <c r="R8" s="199"/>
      <c r="S8" s="199"/>
      <c r="T8" s="199"/>
      <c r="U8" s="199"/>
      <c r="V8" s="199"/>
      <c r="W8" s="199"/>
      <c r="X8" s="199"/>
      <c r="Y8" s="199"/>
      <c r="Z8" s="199"/>
      <c r="AA8" s="199" t="s">
        <v>322</v>
      </c>
      <c r="AB8" s="199"/>
      <c r="AC8" s="199"/>
      <c r="AD8" s="199"/>
      <c r="AE8" s="199"/>
      <c r="AF8" s="199"/>
      <c r="AG8" s="199"/>
      <c r="AH8" s="199"/>
      <c r="AI8" s="199"/>
      <c r="AJ8" s="199"/>
      <c r="AK8" s="199"/>
      <c r="AL8" s="199"/>
      <c r="AM8" s="199"/>
      <c r="AN8" s="199"/>
      <c r="AO8" s="330"/>
      <c r="AP8" s="330"/>
      <c r="AQ8" s="330"/>
      <c r="AR8" s="330"/>
      <c r="AS8" s="330"/>
      <c r="AT8" s="330"/>
      <c r="AU8" s="330"/>
      <c r="AV8" s="330"/>
      <c r="AW8" s="330"/>
      <c r="AX8" s="330"/>
      <c r="AY8" s="330"/>
      <c r="AZ8" s="330"/>
      <c r="BA8" s="330"/>
      <c r="BB8" s="330"/>
    </row>
    <row r="9" spans="1:63">
      <c r="A9" s="135">
        <f>'Cover Sheet'!L8</f>
        <v>0</v>
      </c>
      <c r="B9" s="135"/>
      <c r="C9" s="135"/>
      <c r="D9" s="135"/>
      <c r="E9" s="135"/>
      <c r="F9" s="135"/>
      <c r="G9" s="135"/>
      <c r="H9" s="135"/>
      <c r="I9" s="135"/>
      <c r="J9" s="135"/>
      <c r="K9" s="135"/>
      <c r="L9" s="135"/>
      <c r="M9" s="135">
        <f>'Cover Sheet'!J14</f>
        <v>0</v>
      </c>
      <c r="N9" s="135"/>
      <c r="O9" s="135"/>
      <c r="P9" s="135"/>
      <c r="Q9" s="135"/>
      <c r="R9" s="135"/>
      <c r="S9" s="135"/>
      <c r="T9" s="135"/>
      <c r="U9" s="135"/>
      <c r="V9" s="135"/>
      <c r="W9" s="135"/>
      <c r="X9" s="135"/>
      <c r="Y9" s="135"/>
      <c r="Z9" s="135"/>
      <c r="AA9" s="135">
        <f>'Cover Sheet'!G5</f>
        <v>0</v>
      </c>
      <c r="AB9" s="135"/>
      <c r="AC9" s="135"/>
      <c r="AD9" s="135"/>
      <c r="AE9" s="135"/>
      <c r="AF9" s="135"/>
      <c r="AG9" s="135"/>
      <c r="AH9" s="135"/>
      <c r="AI9" s="135"/>
      <c r="AJ9" s="135"/>
      <c r="AK9" s="135"/>
      <c r="AL9" s="135"/>
      <c r="AM9" s="135"/>
      <c r="AN9" s="135"/>
      <c r="AO9" s="330" t="s">
        <v>323</v>
      </c>
      <c r="AP9" s="330"/>
      <c r="AQ9" s="330"/>
      <c r="AR9" s="330"/>
      <c r="AS9" s="330"/>
      <c r="AT9" s="330"/>
      <c r="AU9" s="330"/>
      <c r="AV9" s="330"/>
      <c r="AW9" s="330"/>
      <c r="AX9" s="330"/>
      <c r="AY9" s="330"/>
      <c r="AZ9" s="330"/>
      <c r="BA9" s="330"/>
      <c r="BB9" s="330"/>
    </row>
    <row r="10" spans="1:63">
      <c r="A10" s="199" t="s">
        <v>324</v>
      </c>
      <c r="B10" s="199"/>
      <c r="C10" s="199"/>
      <c r="D10" s="199"/>
      <c r="E10" s="199"/>
      <c r="F10" s="199"/>
      <c r="G10" s="199"/>
      <c r="H10" s="199"/>
      <c r="I10" s="199"/>
      <c r="J10" s="199"/>
      <c r="K10" s="199"/>
      <c r="L10" s="199"/>
      <c r="M10" s="199" t="s">
        <v>325</v>
      </c>
      <c r="N10" s="199"/>
      <c r="O10" s="199"/>
      <c r="P10" s="199"/>
      <c r="Q10" s="199"/>
      <c r="R10" s="199"/>
      <c r="S10" s="199"/>
      <c r="T10" s="199"/>
      <c r="U10" s="199"/>
      <c r="V10" s="199"/>
      <c r="W10" s="199"/>
      <c r="X10" s="199"/>
      <c r="Y10" s="199"/>
      <c r="Z10" s="199"/>
      <c r="AA10" s="199" t="s">
        <v>326</v>
      </c>
      <c r="AB10" s="199"/>
      <c r="AC10" s="199"/>
      <c r="AD10" s="199"/>
      <c r="AE10" s="199"/>
      <c r="AF10" s="199"/>
      <c r="AG10" s="199"/>
      <c r="AH10" s="199"/>
      <c r="AI10" s="199"/>
      <c r="AJ10" s="199"/>
      <c r="AK10" s="199"/>
      <c r="AL10" s="199"/>
      <c r="AM10" s="199"/>
      <c r="AN10" s="199"/>
      <c r="AO10" s="330"/>
      <c r="AP10" s="330"/>
      <c r="AQ10" s="330"/>
      <c r="AR10" s="330"/>
      <c r="AS10" s="330"/>
      <c r="AT10" s="330"/>
      <c r="AU10" s="330"/>
      <c r="AV10" s="330"/>
      <c r="AW10" s="330"/>
      <c r="AX10" s="330"/>
      <c r="AY10" s="330"/>
      <c r="AZ10" s="330"/>
      <c r="BA10" s="330"/>
      <c r="BB10" s="330"/>
    </row>
    <row r="11" spans="1:63">
      <c r="A11" s="135">
        <f>'Cover Sheet'!K9</f>
        <v>0</v>
      </c>
      <c r="B11" s="135"/>
      <c r="C11" s="135"/>
      <c r="D11" s="135"/>
      <c r="E11" s="135"/>
      <c r="F11" s="135"/>
      <c r="G11" s="135"/>
      <c r="H11" s="135"/>
      <c r="I11" s="135"/>
      <c r="J11" s="135"/>
      <c r="K11" s="135"/>
      <c r="L11" s="135"/>
      <c r="M11" s="135">
        <f>'Cover Sheet'!K16</f>
        <v>0</v>
      </c>
      <c r="N11" s="135"/>
      <c r="O11" s="135"/>
      <c r="P11" s="135"/>
      <c r="Q11" s="135"/>
      <c r="R11" s="135"/>
      <c r="S11" s="135"/>
      <c r="T11" s="135"/>
      <c r="U11" s="135"/>
      <c r="V11" s="135"/>
      <c r="W11" s="135"/>
      <c r="X11" s="135"/>
      <c r="Y11" s="135"/>
      <c r="Z11" s="135"/>
      <c r="AA11" s="199" t="s">
        <v>327</v>
      </c>
      <c r="AB11" s="301"/>
      <c r="AC11" s="301"/>
      <c r="AD11" s="301"/>
      <c r="AE11" s="301"/>
      <c r="AF11" s="301"/>
      <c r="AG11" s="301"/>
      <c r="AH11" s="301"/>
      <c r="AI11" s="301"/>
      <c r="AJ11" s="301"/>
      <c r="AK11" s="301"/>
      <c r="AL11" s="301"/>
      <c r="AM11" s="301"/>
      <c r="AN11" s="301"/>
      <c r="AO11" s="330"/>
      <c r="AP11" s="330"/>
      <c r="AQ11" s="330"/>
      <c r="AR11" s="330"/>
      <c r="AS11" s="330"/>
      <c r="AT11" s="330"/>
      <c r="AU11" s="330"/>
      <c r="AV11" s="330"/>
      <c r="AW11" s="330"/>
      <c r="AX11" s="330"/>
      <c r="AY11" s="330"/>
      <c r="AZ11" s="330"/>
      <c r="BA11" s="330"/>
      <c r="BB11" s="330"/>
    </row>
    <row r="12" spans="1:63">
      <c r="A12" s="300" t="s">
        <v>328</v>
      </c>
      <c r="B12" s="300"/>
      <c r="C12" s="300"/>
      <c r="D12" s="199" t="s">
        <v>329</v>
      </c>
      <c r="E12" s="199"/>
      <c r="F12" s="199"/>
      <c r="G12" s="199"/>
      <c r="H12" s="199"/>
      <c r="I12" s="199"/>
      <c r="J12" s="199"/>
      <c r="K12" s="199"/>
      <c r="L12" s="199"/>
      <c r="M12" s="199"/>
      <c r="N12" s="199"/>
      <c r="O12" s="199"/>
      <c r="P12" s="199"/>
      <c r="Q12" s="199" t="s">
        <v>330</v>
      </c>
      <c r="R12" s="199"/>
      <c r="S12" s="199"/>
      <c r="T12" s="199"/>
      <c r="U12" s="199"/>
      <c r="V12" s="199"/>
      <c r="W12" s="199"/>
      <c r="X12" s="199"/>
      <c r="Y12" s="199"/>
      <c r="Z12" s="199"/>
      <c r="AA12" s="199"/>
      <c r="AB12" s="199"/>
      <c r="AC12" s="199"/>
      <c r="AD12" s="311" t="s">
        <v>331</v>
      </c>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3"/>
    </row>
    <row r="13" spans="1:63">
      <c r="A13" s="300"/>
      <c r="B13" s="300"/>
      <c r="C13" s="300"/>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314"/>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6"/>
    </row>
    <row r="14" spans="1:63">
      <c r="A14" s="300"/>
      <c r="B14" s="300"/>
      <c r="C14" s="300"/>
      <c r="D14" s="302"/>
      <c r="E14" s="303"/>
      <c r="F14" s="303"/>
      <c r="G14" s="303"/>
      <c r="H14" s="303"/>
      <c r="I14" s="303"/>
      <c r="J14" s="303"/>
      <c r="K14" s="303"/>
      <c r="L14" s="303"/>
      <c r="M14" s="303"/>
      <c r="N14" s="303"/>
      <c r="O14" s="303"/>
      <c r="P14" s="304"/>
      <c r="Q14" s="302"/>
      <c r="R14" s="303"/>
      <c r="S14" s="303"/>
      <c r="T14" s="303"/>
      <c r="U14" s="303"/>
      <c r="V14" s="303"/>
      <c r="W14" s="303"/>
      <c r="X14" s="303"/>
      <c r="Y14" s="303"/>
      <c r="Z14" s="303"/>
      <c r="AA14" s="303"/>
      <c r="AB14" s="303"/>
      <c r="AC14" s="304"/>
      <c r="AD14" s="317"/>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9"/>
    </row>
    <row r="15" spans="1:63">
      <c r="A15" s="300"/>
      <c r="B15" s="300"/>
      <c r="C15" s="300"/>
      <c r="D15" s="305"/>
      <c r="E15" s="306"/>
      <c r="F15" s="306"/>
      <c r="G15" s="306"/>
      <c r="H15" s="306"/>
      <c r="I15" s="306"/>
      <c r="J15" s="306"/>
      <c r="K15" s="306"/>
      <c r="L15" s="306"/>
      <c r="M15" s="306"/>
      <c r="N15" s="306"/>
      <c r="O15" s="306"/>
      <c r="P15" s="307"/>
      <c r="Q15" s="305"/>
      <c r="R15" s="306"/>
      <c r="S15" s="306"/>
      <c r="T15" s="306"/>
      <c r="U15" s="306"/>
      <c r="V15" s="306"/>
      <c r="W15" s="306"/>
      <c r="X15" s="306"/>
      <c r="Y15" s="306"/>
      <c r="Z15" s="306"/>
      <c r="AA15" s="306"/>
      <c r="AB15" s="306"/>
      <c r="AC15" s="307"/>
      <c r="AD15" s="320"/>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2"/>
    </row>
    <row r="16" spans="1:63">
      <c r="A16" s="300"/>
      <c r="B16" s="300"/>
      <c r="C16" s="300"/>
      <c r="D16" s="305"/>
      <c r="E16" s="306"/>
      <c r="F16" s="306"/>
      <c r="G16" s="306"/>
      <c r="H16" s="306"/>
      <c r="I16" s="306"/>
      <c r="J16" s="306"/>
      <c r="K16" s="306"/>
      <c r="L16" s="306"/>
      <c r="M16" s="306"/>
      <c r="N16" s="306"/>
      <c r="O16" s="306"/>
      <c r="P16" s="307"/>
      <c r="Q16" s="305"/>
      <c r="R16" s="306"/>
      <c r="S16" s="306"/>
      <c r="T16" s="306"/>
      <c r="U16" s="306"/>
      <c r="V16" s="306"/>
      <c r="W16" s="306"/>
      <c r="X16" s="306"/>
      <c r="Y16" s="306"/>
      <c r="Z16" s="306"/>
      <c r="AA16" s="306"/>
      <c r="AB16" s="306"/>
      <c r="AC16" s="307"/>
      <c r="AD16" s="320"/>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2"/>
    </row>
    <row r="17" spans="1:54">
      <c r="A17" s="300"/>
      <c r="B17" s="300"/>
      <c r="C17" s="300"/>
      <c r="D17" s="305"/>
      <c r="E17" s="306"/>
      <c r="F17" s="306"/>
      <c r="G17" s="306"/>
      <c r="H17" s="306"/>
      <c r="I17" s="306"/>
      <c r="J17" s="306"/>
      <c r="K17" s="306"/>
      <c r="L17" s="306"/>
      <c r="M17" s="306"/>
      <c r="N17" s="306"/>
      <c r="O17" s="306"/>
      <c r="P17" s="307"/>
      <c r="Q17" s="305"/>
      <c r="R17" s="306"/>
      <c r="S17" s="306"/>
      <c r="T17" s="306"/>
      <c r="U17" s="306"/>
      <c r="V17" s="306"/>
      <c r="W17" s="306"/>
      <c r="X17" s="306"/>
      <c r="Y17" s="306"/>
      <c r="Z17" s="306"/>
      <c r="AA17" s="306"/>
      <c r="AB17" s="306"/>
      <c r="AC17" s="307"/>
      <c r="AD17" s="320"/>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2"/>
    </row>
    <row r="18" spans="1:54">
      <c r="A18" s="300"/>
      <c r="B18" s="300"/>
      <c r="C18" s="300"/>
      <c r="D18" s="305"/>
      <c r="E18" s="306"/>
      <c r="F18" s="306"/>
      <c r="G18" s="306"/>
      <c r="H18" s="306"/>
      <c r="I18" s="306"/>
      <c r="J18" s="306"/>
      <c r="K18" s="306"/>
      <c r="L18" s="306"/>
      <c r="M18" s="306"/>
      <c r="N18" s="306"/>
      <c r="O18" s="306"/>
      <c r="P18" s="307"/>
      <c r="Q18" s="305"/>
      <c r="R18" s="306"/>
      <c r="S18" s="306"/>
      <c r="T18" s="306"/>
      <c r="U18" s="306"/>
      <c r="V18" s="306"/>
      <c r="W18" s="306"/>
      <c r="X18" s="306"/>
      <c r="Y18" s="306"/>
      <c r="Z18" s="306"/>
      <c r="AA18" s="306"/>
      <c r="AB18" s="306"/>
      <c r="AC18" s="307"/>
      <c r="AD18" s="320"/>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2"/>
    </row>
    <row r="19" spans="1:54">
      <c r="A19" s="300"/>
      <c r="B19" s="300"/>
      <c r="C19" s="300"/>
      <c r="D19" s="305"/>
      <c r="E19" s="306"/>
      <c r="F19" s="306"/>
      <c r="G19" s="306"/>
      <c r="H19" s="306"/>
      <c r="I19" s="306"/>
      <c r="J19" s="306"/>
      <c r="K19" s="306"/>
      <c r="L19" s="306"/>
      <c r="M19" s="306"/>
      <c r="N19" s="306"/>
      <c r="O19" s="306"/>
      <c r="P19" s="307"/>
      <c r="Q19" s="305"/>
      <c r="R19" s="306"/>
      <c r="S19" s="306"/>
      <c r="T19" s="306"/>
      <c r="U19" s="306"/>
      <c r="V19" s="306"/>
      <c r="W19" s="306"/>
      <c r="X19" s="306"/>
      <c r="Y19" s="306"/>
      <c r="Z19" s="306"/>
      <c r="AA19" s="306"/>
      <c r="AB19" s="306"/>
      <c r="AC19" s="307"/>
      <c r="AD19" s="320"/>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2"/>
    </row>
    <row r="20" spans="1:54">
      <c r="A20" s="300"/>
      <c r="B20" s="300"/>
      <c r="C20" s="300"/>
      <c r="D20" s="305"/>
      <c r="E20" s="306"/>
      <c r="F20" s="306"/>
      <c r="G20" s="306"/>
      <c r="H20" s="306"/>
      <c r="I20" s="306"/>
      <c r="J20" s="306"/>
      <c r="K20" s="306"/>
      <c r="L20" s="306"/>
      <c r="M20" s="306"/>
      <c r="N20" s="306"/>
      <c r="O20" s="306"/>
      <c r="P20" s="307"/>
      <c r="Q20" s="305"/>
      <c r="R20" s="306"/>
      <c r="S20" s="306"/>
      <c r="T20" s="306"/>
      <c r="U20" s="306"/>
      <c r="V20" s="306"/>
      <c r="W20" s="306"/>
      <c r="X20" s="306"/>
      <c r="Y20" s="306"/>
      <c r="Z20" s="306"/>
      <c r="AA20" s="306"/>
      <c r="AB20" s="306"/>
      <c r="AC20" s="307"/>
      <c r="AD20" s="320"/>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2"/>
    </row>
    <row r="21" spans="1:54">
      <c r="A21" s="300"/>
      <c r="B21" s="300"/>
      <c r="C21" s="300"/>
      <c r="D21" s="305"/>
      <c r="E21" s="306"/>
      <c r="F21" s="306"/>
      <c r="G21" s="306"/>
      <c r="H21" s="306"/>
      <c r="I21" s="306"/>
      <c r="J21" s="306"/>
      <c r="K21" s="306"/>
      <c r="L21" s="306"/>
      <c r="M21" s="306"/>
      <c r="N21" s="306"/>
      <c r="O21" s="306"/>
      <c r="P21" s="307"/>
      <c r="Q21" s="305"/>
      <c r="R21" s="306"/>
      <c r="S21" s="306"/>
      <c r="T21" s="306"/>
      <c r="U21" s="306"/>
      <c r="V21" s="306"/>
      <c r="W21" s="306"/>
      <c r="X21" s="306"/>
      <c r="Y21" s="306"/>
      <c r="Z21" s="306"/>
      <c r="AA21" s="306"/>
      <c r="AB21" s="306"/>
      <c r="AC21" s="307"/>
      <c r="AD21" s="320"/>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2"/>
    </row>
    <row r="22" spans="1:54">
      <c r="A22" s="300"/>
      <c r="B22" s="300"/>
      <c r="C22" s="300"/>
      <c r="D22" s="305"/>
      <c r="E22" s="306"/>
      <c r="F22" s="306"/>
      <c r="G22" s="306"/>
      <c r="H22" s="306"/>
      <c r="I22" s="306"/>
      <c r="J22" s="306"/>
      <c r="K22" s="306"/>
      <c r="L22" s="306"/>
      <c r="M22" s="306"/>
      <c r="N22" s="306"/>
      <c r="O22" s="306"/>
      <c r="P22" s="307"/>
      <c r="Q22" s="305"/>
      <c r="R22" s="306"/>
      <c r="S22" s="306"/>
      <c r="T22" s="306"/>
      <c r="U22" s="306"/>
      <c r="V22" s="306"/>
      <c r="W22" s="306"/>
      <c r="X22" s="306"/>
      <c r="Y22" s="306"/>
      <c r="Z22" s="306"/>
      <c r="AA22" s="306"/>
      <c r="AB22" s="306"/>
      <c r="AC22" s="307"/>
      <c r="AD22" s="320"/>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2"/>
    </row>
    <row r="23" spans="1:54">
      <c r="A23" s="300"/>
      <c r="B23" s="300"/>
      <c r="C23" s="300"/>
      <c r="D23" s="305"/>
      <c r="E23" s="306"/>
      <c r="F23" s="306"/>
      <c r="G23" s="306"/>
      <c r="H23" s="306"/>
      <c r="I23" s="306"/>
      <c r="J23" s="306"/>
      <c r="K23" s="306"/>
      <c r="L23" s="306"/>
      <c r="M23" s="306"/>
      <c r="N23" s="306"/>
      <c r="O23" s="306"/>
      <c r="P23" s="307"/>
      <c r="Q23" s="305"/>
      <c r="R23" s="306"/>
      <c r="S23" s="306"/>
      <c r="T23" s="306"/>
      <c r="U23" s="306"/>
      <c r="V23" s="306"/>
      <c r="W23" s="306"/>
      <c r="X23" s="306"/>
      <c r="Y23" s="306"/>
      <c r="Z23" s="306"/>
      <c r="AA23" s="306"/>
      <c r="AB23" s="306"/>
      <c r="AC23" s="307"/>
      <c r="AD23" s="320"/>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2"/>
    </row>
    <row r="24" spans="1:54">
      <c r="A24" s="300"/>
      <c r="B24" s="300"/>
      <c r="C24" s="300"/>
      <c r="D24" s="305"/>
      <c r="E24" s="306"/>
      <c r="F24" s="306"/>
      <c r="G24" s="306"/>
      <c r="H24" s="306"/>
      <c r="I24" s="306"/>
      <c r="J24" s="306"/>
      <c r="K24" s="306"/>
      <c r="L24" s="306"/>
      <c r="M24" s="306"/>
      <c r="N24" s="306"/>
      <c r="O24" s="306"/>
      <c r="P24" s="307"/>
      <c r="Q24" s="305"/>
      <c r="R24" s="306"/>
      <c r="S24" s="306"/>
      <c r="T24" s="306"/>
      <c r="U24" s="306"/>
      <c r="V24" s="306"/>
      <c r="W24" s="306"/>
      <c r="X24" s="306"/>
      <c r="Y24" s="306"/>
      <c r="Z24" s="306"/>
      <c r="AA24" s="306"/>
      <c r="AB24" s="306"/>
      <c r="AC24" s="307"/>
      <c r="AD24" s="320"/>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2"/>
    </row>
    <row r="25" spans="1:54">
      <c r="A25" s="300"/>
      <c r="B25" s="300"/>
      <c r="C25" s="300"/>
      <c r="D25" s="305"/>
      <c r="E25" s="306"/>
      <c r="F25" s="306"/>
      <c r="G25" s="306"/>
      <c r="H25" s="306"/>
      <c r="I25" s="306"/>
      <c r="J25" s="306"/>
      <c r="K25" s="306"/>
      <c r="L25" s="306"/>
      <c r="M25" s="306"/>
      <c r="N25" s="306"/>
      <c r="O25" s="306"/>
      <c r="P25" s="307"/>
      <c r="Q25" s="305"/>
      <c r="R25" s="306"/>
      <c r="S25" s="306"/>
      <c r="T25" s="306"/>
      <c r="U25" s="306"/>
      <c r="V25" s="306"/>
      <c r="W25" s="306"/>
      <c r="X25" s="306"/>
      <c r="Y25" s="306"/>
      <c r="Z25" s="306"/>
      <c r="AA25" s="306"/>
      <c r="AB25" s="306"/>
      <c r="AC25" s="307"/>
      <c r="AD25" s="320"/>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2"/>
    </row>
    <row r="26" spans="1:54">
      <c r="A26" s="300"/>
      <c r="B26" s="300"/>
      <c r="C26" s="300"/>
      <c r="D26" s="305"/>
      <c r="E26" s="306"/>
      <c r="F26" s="306"/>
      <c r="G26" s="306"/>
      <c r="H26" s="306"/>
      <c r="I26" s="306"/>
      <c r="J26" s="306"/>
      <c r="K26" s="306"/>
      <c r="L26" s="306"/>
      <c r="M26" s="306"/>
      <c r="N26" s="306"/>
      <c r="O26" s="306"/>
      <c r="P26" s="307"/>
      <c r="Q26" s="305"/>
      <c r="R26" s="306"/>
      <c r="S26" s="306"/>
      <c r="T26" s="306"/>
      <c r="U26" s="306"/>
      <c r="V26" s="306"/>
      <c r="W26" s="306"/>
      <c r="X26" s="306"/>
      <c r="Y26" s="306"/>
      <c r="Z26" s="306"/>
      <c r="AA26" s="306"/>
      <c r="AB26" s="306"/>
      <c r="AC26" s="307"/>
      <c r="AD26" s="320"/>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2"/>
    </row>
    <row r="27" spans="1:54">
      <c r="A27" s="300"/>
      <c r="B27" s="300"/>
      <c r="C27" s="300"/>
      <c r="D27" s="305"/>
      <c r="E27" s="306"/>
      <c r="F27" s="306"/>
      <c r="G27" s="306"/>
      <c r="H27" s="306"/>
      <c r="I27" s="306"/>
      <c r="J27" s="306"/>
      <c r="K27" s="306"/>
      <c r="L27" s="306"/>
      <c r="M27" s="306"/>
      <c r="N27" s="306"/>
      <c r="O27" s="306"/>
      <c r="P27" s="307"/>
      <c r="Q27" s="305"/>
      <c r="R27" s="306"/>
      <c r="S27" s="306"/>
      <c r="T27" s="306"/>
      <c r="U27" s="306"/>
      <c r="V27" s="306"/>
      <c r="W27" s="306"/>
      <c r="X27" s="306"/>
      <c r="Y27" s="306"/>
      <c r="Z27" s="306"/>
      <c r="AA27" s="306"/>
      <c r="AB27" s="306"/>
      <c r="AC27" s="307"/>
      <c r="AD27" s="320"/>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2"/>
    </row>
    <row r="28" spans="1:54">
      <c r="A28" s="300"/>
      <c r="B28" s="300"/>
      <c r="C28" s="300"/>
      <c r="D28" s="305"/>
      <c r="E28" s="306"/>
      <c r="F28" s="306"/>
      <c r="G28" s="306"/>
      <c r="H28" s="306"/>
      <c r="I28" s="306"/>
      <c r="J28" s="306"/>
      <c r="K28" s="306"/>
      <c r="L28" s="306"/>
      <c r="M28" s="306"/>
      <c r="N28" s="306"/>
      <c r="O28" s="306"/>
      <c r="P28" s="307"/>
      <c r="Q28" s="305"/>
      <c r="R28" s="306"/>
      <c r="S28" s="306"/>
      <c r="T28" s="306"/>
      <c r="U28" s="306"/>
      <c r="V28" s="306"/>
      <c r="W28" s="306"/>
      <c r="X28" s="306"/>
      <c r="Y28" s="306"/>
      <c r="Z28" s="306"/>
      <c r="AA28" s="306"/>
      <c r="AB28" s="306"/>
      <c r="AC28" s="307"/>
      <c r="AD28" s="320"/>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2"/>
    </row>
    <row r="29" spans="1:54">
      <c r="A29" s="300"/>
      <c r="B29" s="300"/>
      <c r="C29" s="300"/>
      <c r="D29" s="308"/>
      <c r="E29" s="309"/>
      <c r="F29" s="309"/>
      <c r="G29" s="309"/>
      <c r="H29" s="309"/>
      <c r="I29" s="309"/>
      <c r="J29" s="309"/>
      <c r="K29" s="309"/>
      <c r="L29" s="309"/>
      <c r="M29" s="309"/>
      <c r="N29" s="309"/>
      <c r="O29" s="309"/>
      <c r="P29" s="310"/>
      <c r="Q29" s="308"/>
      <c r="R29" s="309"/>
      <c r="S29" s="309"/>
      <c r="T29" s="309"/>
      <c r="U29" s="309"/>
      <c r="V29" s="309"/>
      <c r="W29" s="309"/>
      <c r="X29" s="309"/>
      <c r="Y29" s="309"/>
      <c r="Z29" s="309"/>
      <c r="AA29" s="309"/>
      <c r="AB29" s="309"/>
      <c r="AC29" s="310"/>
      <c r="AD29" s="323"/>
      <c r="AE29" s="324"/>
      <c r="AF29" s="324"/>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5"/>
    </row>
    <row r="30" spans="1:54">
      <c r="A30" s="300" t="s">
        <v>332</v>
      </c>
      <c r="B30" s="300"/>
      <c r="C30" s="300"/>
      <c r="D30" s="299" t="s">
        <v>333</v>
      </c>
      <c r="E30" s="299"/>
      <c r="F30" s="299"/>
      <c r="G30" s="299"/>
      <c r="H30" s="299"/>
      <c r="I30" s="299"/>
      <c r="J30" s="299"/>
      <c r="K30" s="299"/>
      <c r="L30" s="299"/>
      <c r="M30" s="299" t="s">
        <v>334</v>
      </c>
      <c r="N30" s="299"/>
      <c r="O30" s="299"/>
      <c r="P30" s="299"/>
      <c r="Q30" s="299" t="s">
        <v>335</v>
      </c>
      <c r="R30" s="299"/>
      <c r="S30" s="299"/>
      <c r="T30" s="299"/>
      <c r="U30" s="299" t="s">
        <v>336</v>
      </c>
      <c r="V30" s="299"/>
      <c r="W30" s="299"/>
      <c r="X30" s="299"/>
      <c r="Y30" s="299" t="s">
        <v>333</v>
      </c>
      <c r="Z30" s="299"/>
      <c r="AA30" s="299"/>
      <c r="AB30" s="299"/>
      <c r="AC30" s="299"/>
      <c r="AD30" s="299"/>
      <c r="AE30" s="299"/>
      <c r="AF30" s="299"/>
      <c r="AG30" s="299"/>
      <c r="AH30" s="299" t="s">
        <v>337</v>
      </c>
      <c r="AI30" s="299"/>
      <c r="AJ30" s="299"/>
      <c r="AK30" s="299"/>
      <c r="AL30" s="299" t="s">
        <v>338</v>
      </c>
      <c r="AM30" s="299"/>
      <c r="AN30" s="299"/>
      <c r="AO30" s="299"/>
      <c r="AP30" s="299"/>
      <c r="AQ30" s="299"/>
      <c r="AR30" s="299"/>
      <c r="AS30" s="299"/>
      <c r="AT30" s="299"/>
      <c r="AU30" s="299"/>
      <c r="AV30" s="299"/>
      <c r="AW30" s="299"/>
      <c r="AX30" s="299"/>
      <c r="AY30" s="299"/>
      <c r="AZ30" s="299"/>
      <c r="BA30" s="299"/>
      <c r="BB30" s="299"/>
    </row>
    <row r="31" spans="1:54">
      <c r="A31" s="300"/>
      <c r="B31" s="300"/>
      <c r="C31" s="300"/>
      <c r="D31" s="294" t="s">
        <v>339</v>
      </c>
      <c r="E31" s="294"/>
      <c r="F31" s="294"/>
      <c r="G31" s="294"/>
      <c r="H31" s="294"/>
      <c r="I31" s="294"/>
      <c r="J31" s="294"/>
      <c r="K31" s="294"/>
      <c r="L31" s="294"/>
      <c r="M31" s="224"/>
      <c r="N31" s="224"/>
      <c r="O31" s="224"/>
      <c r="P31" s="224"/>
      <c r="Q31" s="224"/>
      <c r="R31" s="224"/>
      <c r="S31" s="224"/>
      <c r="T31" s="224"/>
      <c r="U31" s="224"/>
      <c r="V31" s="224"/>
      <c r="W31" s="224"/>
      <c r="X31" s="224"/>
      <c r="Y31" s="294" t="s">
        <v>340</v>
      </c>
      <c r="Z31" s="294"/>
      <c r="AA31" s="294"/>
      <c r="AB31" s="294"/>
      <c r="AC31" s="294"/>
      <c r="AD31" s="294"/>
      <c r="AE31" s="294"/>
      <c r="AF31" s="294"/>
      <c r="AG31" s="294"/>
      <c r="AH31" s="224"/>
      <c r="AI31" s="224"/>
      <c r="AJ31" s="224"/>
      <c r="AK31" s="224"/>
      <c r="AL31" s="294" t="s">
        <v>341</v>
      </c>
      <c r="AM31" s="294"/>
      <c r="AN31" s="294"/>
      <c r="AO31" s="294"/>
      <c r="AP31" s="294"/>
      <c r="AQ31" s="294"/>
      <c r="AR31" s="294"/>
      <c r="AS31" s="294"/>
      <c r="AT31" s="294"/>
      <c r="AU31" s="294"/>
      <c r="AV31" s="294"/>
      <c r="AW31" s="294"/>
      <c r="AX31" s="294"/>
      <c r="AY31" s="224"/>
      <c r="AZ31" s="224"/>
      <c r="BA31" s="224"/>
      <c r="BB31" s="224"/>
    </row>
    <row r="32" spans="1:54">
      <c r="A32" s="300"/>
      <c r="B32" s="300"/>
      <c r="C32" s="300"/>
      <c r="D32" s="294" t="s">
        <v>342</v>
      </c>
      <c r="E32" s="294"/>
      <c r="F32" s="294"/>
      <c r="G32" s="294"/>
      <c r="H32" s="294"/>
      <c r="I32" s="294"/>
      <c r="J32" s="294"/>
      <c r="K32" s="294"/>
      <c r="L32" s="294"/>
      <c r="M32" s="224"/>
      <c r="N32" s="224"/>
      <c r="O32" s="224"/>
      <c r="P32" s="224"/>
      <c r="Q32" s="224"/>
      <c r="R32" s="224"/>
      <c r="S32" s="224"/>
      <c r="T32" s="224"/>
      <c r="U32" s="224"/>
      <c r="V32" s="224"/>
      <c r="W32" s="224"/>
      <c r="X32" s="224"/>
      <c r="Y32" s="294" t="s">
        <v>343</v>
      </c>
      <c r="Z32" s="294"/>
      <c r="AA32" s="294"/>
      <c r="AB32" s="294"/>
      <c r="AC32" s="294"/>
      <c r="AD32" s="294"/>
      <c r="AE32" s="294"/>
      <c r="AF32" s="294"/>
      <c r="AG32" s="294"/>
      <c r="AH32" s="224"/>
      <c r="AI32" s="224"/>
      <c r="AJ32" s="224"/>
      <c r="AK32" s="224"/>
      <c r="AL32" s="294" t="s">
        <v>344</v>
      </c>
      <c r="AM32" s="294"/>
      <c r="AN32" s="294"/>
      <c r="AO32" s="294"/>
      <c r="AP32" s="294"/>
      <c r="AQ32" s="294"/>
      <c r="AR32" s="294"/>
      <c r="AS32" s="294"/>
      <c r="AT32" s="294"/>
      <c r="AU32" s="294"/>
      <c r="AV32" s="294"/>
      <c r="AW32" s="294"/>
      <c r="AX32" s="294"/>
      <c r="AY32" s="224"/>
      <c r="AZ32" s="224"/>
      <c r="BA32" s="224"/>
      <c r="BB32" s="224"/>
    </row>
    <row r="33" spans="1:54">
      <c r="A33" s="300"/>
      <c r="B33" s="300"/>
      <c r="C33" s="300"/>
      <c r="D33" s="294" t="s">
        <v>345</v>
      </c>
      <c r="E33" s="294"/>
      <c r="F33" s="294"/>
      <c r="G33" s="294"/>
      <c r="H33" s="294"/>
      <c r="I33" s="294"/>
      <c r="J33" s="294"/>
      <c r="K33" s="294"/>
      <c r="L33" s="294"/>
      <c r="M33" s="224"/>
      <c r="N33" s="224"/>
      <c r="O33" s="224"/>
      <c r="P33" s="224"/>
      <c r="Q33" s="224"/>
      <c r="R33" s="224"/>
      <c r="S33" s="224"/>
      <c r="T33" s="224"/>
      <c r="U33" s="224"/>
      <c r="V33" s="224"/>
      <c r="W33" s="224"/>
      <c r="X33" s="224"/>
      <c r="Y33" s="294" t="s">
        <v>346</v>
      </c>
      <c r="Z33" s="294"/>
      <c r="AA33" s="294"/>
      <c r="AB33" s="294"/>
      <c r="AC33" s="294"/>
      <c r="AD33" s="294"/>
      <c r="AE33" s="294"/>
      <c r="AF33" s="294"/>
      <c r="AG33" s="294"/>
      <c r="AH33" s="224"/>
      <c r="AI33" s="224"/>
      <c r="AJ33" s="224"/>
      <c r="AK33" s="224"/>
      <c r="AL33" s="294" t="s">
        <v>347</v>
      </c>
      <c r="AM33" s="294"/>
      <c r="AN33" s="294"/>
      <c r="AO33" s="294"/>
      <c r="AP33" s="294"/>
      <c r="AQ33" s="294"/>
      <c r="AR33" s="294"/>
      <c r="AS33" s="294"/>
      <c r="AT33" s="294"/>
      <c r="AU33" s="294"/>
      <c r="AV33" s="294"/>
      <c r="AW33" s="294"/>
      <c r="AX33" s="294"/>
      <c r="AY33" s="224"/>
      <c r="AZ33" s="224"/>
      <c r="BA33" s="224"/>
      <c r="BB33" s="224"/>
    </row>
    <row r="34" spans="1:54">
      <c r="A34" s="300"/>
      <c r="B34" s="300"/>
      <c r="C34" s="300"/>
      <c r="D34" s="294" t="s">
        <v>348</v>
      </c>
      <c r="E34" s="294"/>
      <c r="F34" s="294"/>
      <c r="G34" s="294"/>
      <c r="H34" s="294"/>
      <c r="I34" s="294"/>
      <c r="J34" s="294"/>
      <c r="K34" s="294"/>
      <c r="L34" s="294"/>
      <c r="M34" s="224"/>
      <c r="N34" s="224"/>
      <c r="O34" s="224"/>
      <c r="P34" s="224"/>
      <c r="Q34" s="224"/>
      <c r="R34" s="224"/>
      <c r="S34" s="224"/>
      <c r="T34" s="224"/>
      <c r="U34" s="224"/>
      <c r="V34" s="224"/>
      <c r="W34" s="224"/>
      <c r="X34" s="224"/>
      <c r="Y34" s="294" t="s">
        <v>349</v>
      </c>
      <c r="Z34" s="294"/>
      <c r="AA34" s="294"/>
      <c r="AB34" s="294"/>
      <c r="AC34" s="294"/>
      <c r="AD34" s="294"/>
      <c r="AE34" s="294"/>
      <c r="AF34" s="294"/>
      <c r="AG34" s="294"/>
      <c r="AH34" s="224"/>
      <c r="AI34" s="224"/>
      <c r="AJ34" s="224"/>
      <c r="AK34" s="224"/>
      <c r="AL34" s="294" t="s">
        <v>350</v>
      </c>
      <c r="AM34" s="294"/>
      <c r="AN34" s="294"/>
      <c r="AO34" s="294"/>
      <c r="AP34" s="294"/>
      <c r="AQ34" s="294"/>
      <c r="AR34" s="294"/>
      <c r="AS34" s="294"/>
      <c r="AT34" s="294"/>
      <c r="AU34" s="294"/>
      <c r="AV34" s="294"/>
      <c r="AW34" s="294"/>
      <c r="AX34" s="294"/>
      <c r="AY34" s="224"/>
      <c r="AZ34" s="224"/>
      <c r="BA34" s="224"/>
      <c r="BB34" s="224"/>
    </row>
    <row r="35" spans="1:54">
      <c r="A35" s="300"/>
      <c r="B35" s="300"/>
      <c r="C35" s="300"/>
      <c r="D35" s="299" t="s">
        <v>351</v>
      </c>
      <c r="E35" s="299"/>
      <c r="F35" s="299"/>
      <c r="G35" s="299"/>
      <c r="H35" s="299"/>
      <c r="I35" s="299"/>
      <c r="J35" s="299"/>
      <c r="K35" s="299"/>
      <c r="L35" s="299"/>
      <c r="M35" s="299" t="s">
        <v>352</v>
      </c>
      <c r="N35" s="299"/>
      <c r="O35" s="299"/>
      <c r="P35" s="299"/>
      <c r="Q35" s="299"/>
      <c r="R35" s="299"/>
      <c r="S35" s="299"/>
      <c r="T35" s="299"/>
      <c r="U35" s="294" t="s">
        <v>353</v>
      </c>
      <c r="V35" s="294"/>
      <c r="W35" s="294"/>
      <c r="X35" s="294"/>
      <c r="Y35" s="294"/>
      <c r="Z35" s="294"/>
      <c r="AA35" s="294"/>
      <c r="AB35" s="294"/>
      <c r="AC35" s="294"/>
      <c r="AD35" s="294"/>
      <c r="AE35" s="294"/>
      <c r="AF35" s="294"/>
      <c r="AG35" s="294"/>
      <c r="AH35" s="224"/>
      <c r="AI35" s="224"/>
      <c r="AJ35" s="224"/>
      <c r="AK35" s="224"/>
      <c r="AL35" s="294" t="s">
        <v>354</v>
      </c>
      <c r="AM35" s="294"/>
      <c r="AN35" s="294"/>
      <c r="AO35" s="294"/>
      <c r="AP35" s="294"/>
      <c r="AQ35" s="294"/>
      <c r="AR35" s="294"/>
      <c r="AS35" s="294"/>
      <c r="AT35" s="294"/>
      <c r="AU35" s="294"/>
      <c r="AV35" s="294"/>
      <c r="AW35" s="294"/>
      <c r="AX35" s="294"/>
      <c r="AY35" s="224"/>
      <c r="AZ35" s="224"/>
      <c r="BA35" s="224"/>
      <c r="BB35" s="224"/>
    </row>
    <row r="36" spans="1:54">
      <c r="A36" s="300"/>
      <c r="B36" s="300"/>
      <c r="C36" s="300"/>
      <c r="D36" s="224"/>
      <c r="E36" s="224"/>
      <c r="F36" s="224"/>
      <c r="G36" s="224"/>
      <c r="H36" s="298">
        <f>2.54*D36</f>
        <v>0</v>
      </c>
      <c r="I36" s="298"/>
      <c r="J36" s="298"/>
      <c r="K36" s="298"/>
      <c r="L36" s="298"/>
      <c r="M36" s="224"/>
      <c r="N36" s="224"/>
      <c r="O36" s="224"/>
      <c r="P36" s="224"/>
      <c r="Q36" s="298">
        <f>0.45359237*M36</f>
        <v>0</v>
      </c>
      <c r="R36" s="298"/>
      <c r="S36" s="298"/>
      <c r="T36" s="298"/>
      <c r="U36" s="294" t="s">
        <v>355</v>
      </c>
      <c r="V36" s="294"/>
      <c r="W36" s="294"/>
      <c r="X36" s="294"/>
      <c r="Y36" s="294"/>
      <c r="Z36" s="294"/>
      <c r="AA36" s="294"/>
      <c r="AB36" s="294"/>
      <c r="AC36" s="294"/>
      <c r="AD36" s="294"/>
      <c r="AE36" s="294"/>
      <c r="AF36" s="294"/>
      <c r="AG36" s="294"/>
      <c r="AH36" s="224"/>
      <c r="AI36" s="224"/>
      <c r="AJ36" s="224"/>
      <c r="AK36" s="224"/>
      <c r="AL36" s="294" t="s">
        <v>356</v>
      </c>
      <c r="AM36" s="294"/>
      <c r="AN36" s="294"/>
      <c r="AO36" s="294"/>
      <c r="AP36" s="294"/>
      <c r="AQ36" s="294"/>
      <c r="AR36" s="294"/>
      <c r="AS36" s="294"/>
      <c r="AT36" s="294"/>
      <c r="AU36" s="294"/>
      <c r="AV36" s="294"/>
      <c r="AW36" s="294"/>
      <c r="AX36" s="294"/>
      <c r="AY36" s="295"/>
      <c r="AZ36" s="296"/>
      <c r="BA36" s="296"/>
      <c r="BB36" s="297"/>
    </row>
    <row r="37" spans="1:54">
      <c r="A37" s="300" t="s">
        <v>357</v>
      </c>
      <c r="B37" s="300"/>
      <c r="C37" s="300"/>
      <c r="D37" s="299" t="s">
        <v>358</v>
      </c>
      <c r="E37" s="299"/>
      <c r="F37" s="299"/>
      <c r="G37" s="299"/>
      <c r="H37" s="299"/>
      <c r="I37" s="299"/>
      <c r="J37" s="299"/>
      <c r="K37" s="299"/>
      <c r="L37" s="299"/>
      <c r="M37" s="299" t="s">
        <v>359</v>
      </c>
      <c r="N37" s="299"/>
      <c r="O37" s="299"/>
      <c r="P37" s="299"/>
      <c r="Q37" s="299"/>
      <c r="R37" s="299"/>
      <c r="S37" s="299"/>
      <c r="T37" s="299"/>
      <c r="U37" s="299"/>
      <c r="V37" s="299" t="s">
        <v>360</v>
      </c>
      <c r="W37" s="294"/>
      <c r="X37" s="294"/>
      <c r="Y37" s="294"/>
      <c r="Z37" s="294"/>
      <c r="AA37" s="294"/>
      <c r="AB37" s="294"/>
      <c r="AC37" s="294"/>
      <c r="AD37" s="294"/>
      <c r="AE37" s="299" t="s">
        <v>361</v>
      </c>
      <c r="AF37" s="299"/>
      <c r="AG37" s="299"/>
      <c r="AH37" s="299"/>
      <c r="AI37" s="299"/>
      <c r="AJ37" s="299"/>
      <c r="AK37" s="299"/>
      <c r="AL37" s="299"/>
      <c r="AM37" s="299" t="s">
        <v>362</v>
      </c>
      <c r="AN37" s="299"/>
      <c r="AO37" s="299"/>
      <c r="AP37" s="299"/>
      <c r="AQ37" s="299" t="s">
        <v>363</v>
      </c>
      <c r="AR37" s="299"/>
      <c r="AS37" s="299"/>
      <c r="AT37" s="299"/>
      <c r="AU37" s="299"/>
      <c r="AV37" s="299"/>
      <c r="AW37" s="299"/>
      <c r="AX37" s="299"/>
      <c r="AY37" s="299"/>
      <c r="AZ37" s="299"/>
      <c r="BA37" s="299"/>
      <c r="BB37" s="299"/>
    </row>
    <row r="38" spans="1:54">
      <c r="A38" s="300"/>
      <c r="B38" s="300"/>
      <c r="C38" s="300"/>
      <c r="D38" s="294" t="s">
        <v>364</v>
      </c>
      <c r="E38" s="294"/>
      <c r="F38" s="294"/>
      <c r="G38" s="294"/>
      <c r="H38" s="294"/>
      <c r="I38" s="294"/>
      <c r="J38" s="294"/>
      <c r="K38" s="294"/>
      <c r="L38" s="29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row>
    <row r="39" spans="1:54">
      <c r="A39" s="300"/>
      <c r="B39" s="300"/>
      <c r="C39" s="300"/>
      <c r="D39" s="294" t="s">
        <v>365</v>
      </c>
      <c r="E39" s="294"/>
      <c r="F39" s="294"/>
      <c r="G39" s="294"/>
      <c r="H39" s="294"/>
      <c r="I39" s="294"/>
      <c r="J39" s="294"/>
      <c r="K39" s="294"/>
      <c r="L39" s="29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row>
    <row r="40" spans="1:54">
      <c r="A40" s="300"/>
      <c r="B40" s="300"/>
      <c r="C40" s="300"/>
      <c r="D40" s="294" t="s">
        <v>366</v>
      </c>
      <c r="E40" s="294"/>
      <c r="F40" s="294"/>
      <c r="G40" s="294"/>
      <c r="H40" s="294"/>
      <c r="I40" s="294"/>
      <c r="J40" s="294"/>
      <c r="K40" s="294"/>
      <c r="L40" s="29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row>
    <row r="41" spans="1:54">
      <c r="A41" s="300"/>
      <c r="B41" s="300"/>
      <c r="C41" s="300"/>
      <c r="D41" s="294" t="s">
        <v>367</v>
      </c>
      <c r="E41" s="294"/>
      <c r="F41" s="294"/>
      <c r="G41" s="294"/>
      <c r="H41" s="294"/>
      <c r="I41" s="294"/>
      <c r="J41" s="294"/>
      <c r="K41" s="294"/>
      <c r="L41" s="29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row>
    <row r="42" spans="1:54">
      <c r="A42" s="300"/>
      <c r="B42" s="300"/>
      <c r="C42" s="300"/>
      <c r="D42" s="294" t="s">
        <v>368</v>
      </c>
      <c r="E42" s="294"/>
      <c r="F42" s="294"/>
      <c r="G42" s="294"/>
      <c r="H42" s="294"/>
      <c r="I42" s="294"/>
      <c r="J42" s="294"/>
      <c r="K42" s="294"/>
      <c r="L42" s="29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row>
    <row r="43" spans="1:54">
      <c r="A43" s="300"/>
      <c r="B43" s="300"/>
      <c r="C43" s="300"/>
      <c r="D43" s="294" t="s">
        <v>369</v>
      </c>
      <c r="E43" s="294"/>
      <c r="F43" s="294"/>
      <c r="G43" s="294"/>
      <c r="H43" s="294"/>
      <c r="I43" s="294"/>
      <c r="J43" s="294"/>
      <c r="K43" s="294"/>
      <c r="L43" s="29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row>
    <row r="44" spans="1:54">
      <c r="A44" s="300"/>
      <c r="B44" s="300"/>
      <c r="C44" s="300"/>
      <c r="D44" s="294" t="s">
        <v>370</v>
      </c>
      <c r="E44" s="294"/>
      <c r="F44" s="294"/>
      <c r="G44" s="294"/>
      <c r="H44" s="294"/>
      <c r="I44" s="294"/>
      <c r="J44" s="294"/>
      <c r="K44" s="294"/>
      <c r="L44" s="29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row>
    <row r="45" spans="1:54">
      <c r="A45" s="300"/>
      <c r="B45" s="300"/>
      <c r="C45" s="300"/>
      <c r="D45" s="294" t="s">
        <v>371</v>
      </c>
      <c r="E45" s="294"/>
      <c r="F45" s="294"/>
      <c r="G45" s="294"/>
      <c r="H45" s="294"/>
      <c r="I45" s="294"/>
      <c r="J45" s="294"/>
      <c r="K45" s="294"/>
      <c r="L45" s="29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row>
  </sheetData>
  <mergeCells count="145">
    <mergeCell ref="AE42:AL42"/>
    <mergeCell ref="AM42:AP42"/>
    <mergeCell ref="AQ42:BB42"/>
    <mergeCell ref="D43:L43"/>
    <mergeCell ref="M43:U43"/>
    <mergeCell ref="V43:AD43"/>
    <mergeCell ref="AE43:AL43"/>
    <mergeCell ref="AM43:AP43"/>
    <mergeCell ref="AQ43:BB43"/>
    <mergeCell ref="AQ45:BB45"/>
    <mergeCell ref="D45:L45"/>
    <mergeCell ref="M45:U45"/>
    <mergeCell ref="V45:AD45"/>
    <mergeCell ref="AE45:AL45"/>
    <mergeCell ref="AM45:AP45"/>
    <mergeCell ref="M44:U44"/>
    <mergeCell ref="V44:AD44"/>
    <mergeCell ref="AE44:AL44"/>
    <mergeCell ref="AM44:AP44"/>
    <mergeCell ref="AQ44:BB44"/>
    <mergeCell ref="AQ41:BB41"/>
    <mergeCell ref="AE38:AL38"/>
    <mergeCell ref="AM38:AP38"/>
    <mergeCell ref="AQ38:BB38"/>
    <mergeCell ref="D39:L39"/>
    <mergeCell ref="M39:U39"/>
    <mergeCell ref="V39:AD39"/>
    <mergeCell ref="AE39:AL39"/>
    <mergeCell ref="AM39:AP39"/>
    <mergeCell ref="AQ39:BB39"/>
    <mergeCell ref="AE40:AL40"/>
    <mergeCell ref="AE37:AL37"/>
    <mergeCell ref="AM37:AP37"/>
    <mergeCell ref="AQ37:BB37"/>
    <mergeCell ref="A37:C45"/>
    <mergeCell ref="D37:L37"/>
    <mergeCell ref="M37:U37"/>
    <mergeCell ref="V37:AD37"/>
    <mergeCell ref="D38:L38"/>
    <mergeCell ref="M38:U38"/>
    <mergeCell ref="V38:AD38"/>
    <mergeCell ref="D40:L40"/>
    <mergeCell ref="M40:U40"/>
    <mergeCell ref="V40:AD40"/>
    <mergeCell ref="D42:L42"/>
    <mergeCell ref="M42:U42"/>
    <mergeCell ref="V42:AD42"/>
    <mergeCell ref="D44:L44"/>
    <mergeCell ref="AM40:AP40"/>
    <mergeCell ref="AQ40:BB40"/>
    <mergeCell ref="D41:L41"/>
    <mergeCell ref="M41:U41"/>
    <mergeCell ref="V41:AD41"/>
    <mergeCell ref="AE41:AL41"/>
    <mergeCell ref="AM41:AP41"/>
    <mergeCell ref="A1:BB3"/>
    <mergeCell ref="A4:L4"/>
    <mergeCell ref="M4:Z4"/>
    <mergeCell ref="AA4:AN4"/>
    <mergeCell ref="AO4:BB4"/>
    <mergeCell ref="AA8:AN8"/>
    <mergeCell ref="A9:L9"/>
    <mergeCell ref="M9:Z9"/>
    <mergeCell ref="AA9:AN9"/>
    <mergeCell ref="AA5:AN5"/>
    <mergeCell ref="A6:L6"/>
    <mergeCell ref="M6:Z6"/>
    <mergeCell ref="AA6:AN6"/>
    <mergeCell ref="A7:L7"/>
    <mergeCell ref="M7:Z7"/>
    <mergeCell ref="AA7:AN7"/>
    <mergeCell ref="A5:L5"/>
    <mergeCell ref="M5:Z5"/>
    <mergeCell ref="AO5:BB5"/>
    <mergeCell ref="AO6:BB8"/>
    <mergeCell ref="AO9:BB11"/>
    <mergeCell ref="A8:L8"/>
    <mergeCell ref="M8:Z8"/>
    <mergeCell ref="A10:L10"/>
    <mergeCell ref="AH32:AK32"/>
    <mergeCell ref="AH33:AK33"/>
    <mergeCell ref="M10:Z10"/>
    <mergeCell ref="AA10:AN10"/>
    <mergeCell ref="A11:L11"/>
    <mergeCell ref="M11:Z11"/>
    <mergeCell ref="AA11:AN11"/>
    <mergeCell ref="Q12:AC13"/>
    <mergeCell ref="A12:C29"/>
    <mergeCell ref="D14:P29"/>
    <mergeCell ref="Q14:AC29"/>
    <mergeCell ref="D12:P13"/>
    <mergeCell ref="AD12:BB13"/>
    <mergeCell ref="AD14:BB29"/>
    <mergeCell ref="AY31:BB31"/>
    <mergeCell ref="M31:P31"/>
    <mergeCell ref="AY32:BB32"/>
    <mergeCell ref="AY33:BB33"/>
    <mergeCell ref="AH34:AK34"/>
    <mergeCell ref="AY34:BB34"/>
    <mergeCell ref="D30:L30"/>
    <mergeCell ref="AL31:AX31"/>
    <mergeCell ref="AL32:AX32"/>
    <mergeCell ref="AL33:AX33"/>
    <mergeCell ref="AL34:AX34"/>
    <mergeCell ref="Y33:AG33"/>
    <mergeCell ref="Q34:T34"/>
    <mergeCell ref="Y34:AG34"/>
    <mergeCell ref="U31:X31"/>
    <mergeCell ref="U32:X32"/>
    <mergeCell ref="M32:P32"/>
    <mergeCell ref="U33:X33"/>
    <mergeCell ref="U34:X34"/>
    <mergeCell ref="M33:P33"/>
    <mergeCell ref="M34:P34"/>
    <mergeCell ref="Q31:T31"/>
    <mergeCell ref="Q32:T32"/>
    <mergeCell ref="Q33:T33"/>
    <mergeCell ref="Y31:AG31"/>
    <mergeCell ref="Y32:AG32"/>
    <mergeCell ref="AL30:BB30"/>
    <mergeCell ref="AH31:AK31"/>
    <mergeCell ref="AL36:AX36"/>
    <mergeCell ref="AY36:BB36"/>
    <mergeCell ref="D36:G36"/>
    <mergeCell ref="H36:L36"/>
    <mergeCell ref="D35:L35"/>
    <mergeCell ref="A30:C36"/>
    <mergeCell ref="M30:P30"/>
    <mergeCell ref="Q30:T30"/>
    <mergeCell ref="AH30:AK30"/>
    <mergeCell ref="U30:X30"/>
    <mergeCell ref="Y30:AG30"/>
    <mergeCell ref="AH35:AK35"/>
    <mergeCell ref="AH36:AK36"/>
    <mergeCell ref="M35:T35"/>
    <mergeCell ref="M36:P36"/>
    <mergeCell ref="Q36:T36"/>
    <mergeCell ref="U36:AG36"/>
    <mergeCell ref="AY35:BB35"/>
    <mergeCell ref="AL35:AX35"/>
    <mergeCell ref="U35:AG35"/>
    <mergeCell ref="D31:L31"/>
    <mergeCell ref="D32:L32"/>
    <mergeCell ref="D33:L33"/>
    <mergeCell ref="D34:L3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40</xdr:col>
                    <xdr:colOff>57150</xdr:colOff>
                    <xdr:row>3</xdr:row>
                    <xdr:rowOff>304800</xdr:rowOff>
                  </from>
                  <to>
                    <xdr:col>47</xdr:col>
                    <xdr:colOff>0</xdr:colOff>
                    <xdr:row>5</xdr:row>
                    <xdr:rowOff>19050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40</xdr:col>
                    <xdr:colOff>57150</xdr:colOff>
                    <xdr:row>5</xdr:row>
                    <xdr:rowOff>152400</xdr:rowOff>
                  </from>
                  <to>
                    <xdr:col>42</xdr:col>
                    <xdr:colOff>66675</xdr:colOff>
                    <xdr:row>7</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40</xdr:col>
                    <xdr:colOff>47625</xdr:colOff>
                    <xdr:row>8</xdr:row>
                    <xdr:rowOff>152400</xdr:rowOff>
                  </from>
                  <to>
                    <xdr:col>42</xdr:col>
                    <xdr:colOff>66675</xdr:colOff>
                    <xdr:row>10</xdr:row>
                    <xdr:rowOff>9525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27</xdr:col>
                    <xdr:colOff>95250</xdr:colOff>
                    <xdr:row>9</xdr:row>
                    <xdr:rowOff>171450</xdr:rowOff>
                  </from>
                  <to>
                    <xdr:col>34</xdr:col>
                    <xdr:colOff>38100</xdr:colOff>
                    <xdr:row>11</xdr:row>
                    <xdr:rowOff>19050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32</xdr:col>
                    <xdr:colOff>95250</xdr:colOff>
                    <xdr:row>9</xdr:row>
                    <xdr:rowOff>171450</xdr:rowOff>
                  </from>
                  <to>
                    <xdr:col>35</xdr:col>
                    <xdr:colOff>9525</xdr:colOff>
                    <xdr:row>11</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46DF-A560-43D1-82C5-0F0D69F81987}">
  <sheetPr codeName="Sheet37">
    <pageSetUpPr fitToPage="1"/>
  </sheetPr>
  <dimension ref="A1:Y40"/>
  <sheetViews>
    <sheetView showGridLines="0" zoomScaleNormal="100" zoomScaleSheetLayoutView="100" workbookViewId="0">
      <selection activeCell="Z13" sqref="Z13"/>
    </sheetView>
  </sheetViews>
  <sheetFormatPr defaultColWidth="8.85546875" defaultRowHeight="12.75"/>
  <cols>
    <col min="1" max="1" width="7.5703125" style="4" customWidth="1"/>
    <col min="2" max="2" width="4.85546875" style="4" customWidth="1"/>
    <col min="3" max="12" width="6.28515625" style="4" customWidth="1"/>
    <col min="13" max="13" width="5.28515625" style="4" customWidth="1"/>
    <col min="14" max="14" width="8.85546875" style="4"/>
    <col min="15" max="21" width="7.7109375" style="4" customWidth="1"/>
    <col min="22" max="22" width="9.28515625" style="4" customWidth="1"/>
    <col min="23" max="23" width="8.28515625" style="4" customWidth="1"/>
    <col min="24" max="25" width="9.28515625" style="4" customWidth="1"/>
    <col min="26" max="16384" width="8.85546875" style="4"/>
  </cols>
  <sheetData>
    <row r="1" spans="1:25" ht="36.75" customHeight="1">
      <c r="A1" s="402" t="s">
        <v>372</v>
      </c>
      <c r="B1" s="403"/>
      <c r="C1" s="403"/>
      <c r="D1" s="403"/>
      <c r="E1" s="403"/>
      <c r="F1" s="403"/>
      <c r="G1" s="403"/>
      <c r="H1" s="403"/>
      <c r="I1" s="403"/>
      <c r="J1" s="403"/>
      <c r="K1" s="403"/>
      <c r="L1" s="403"/>
      <c r="M1" s="403"/>
      <c r="N1" s="404"/>
      <c r="O1" s="402" t="s">
        <v>372</v>
      </c>
      <c r="P1" s="403"/>
      <c r="Q1" s="403"/>
      <c r="R1" s="403"/>
      <c r="S1" s="403"/>
      <c r="T1" s="403"/>
      <c r="U1" s="403"/>
      <c r="V1" s="403"/>
      <c r="W1" s="403"/>
      <c r="X1" s="403"/>
      <c r="Y1" s="404"/>
    </row>
    <row r="2" spans="1:25" ht="18" customHeight="1" thickBot="1">
      <c r="A2" s="405" t="s">
        <v>373</v>
      </c>
      <c r="B2" s="406"/>
      <c r="C2" s="406"/>
      <c r="D2" s="406"/>
      <c r="E2" s="406"/>
      <c r="F2" s="406"/>
      <c r="G2" s="406"/>
      <c r="H2" s="406"/>
      <c r="I2" s="406"/>
      <c r="J2" s="406"/>
      <c r="K2" s="406"/>
      <c r="L2" s="406"/>
      <c r="M2" s="406"/>
      <c r="N2" s="407"/>
      <c r="O2" s="405" t="s">
        <v>373</v>
      </c>
      <c r="P2" s="406"/>
      <c r="Q2" s="406"/>
      <c r="R2" s="406"/>
      <c r="S2" s="406"/>
      <c r="T2" s="406"/>
      <c r="U2" s="406"/>
      <c r="V2" s="406"/>
      <c r="W2" s="406"/>
      <c r="X2" s="406"/>
      <c r="Y2" s="407"/>
    </row>
    <row r="3" spans="1:25" s="5" customFormat="1" ht="14.45" customHeight="1">
      <c r="A3" s="399" t="s">
        <v>50</v>
      </c>
      <c r="B3" s="399"/>
      <c r="C3" s="399"/>
      <c r="D3" s="399" t="s">
        <v>48</v>
      </c>
      <c r="E3" s="399"/>
      <c r="F3" s="383" t="s">
        <v>374</v>
      </c>
      <c r="G3" s="383"/>
      <c r="H3" s="383"/>
      <c r="I3" s="383"/>
      <c r="J3" s="383" t="s">
        <v>375</v>
      </c>
      <c r="K3" s="383"/>
      <c r="L3" s="383"/>
      <c r="M3" s="383"/>
      <c r="N3" s="384"/>
      <c r="O3" s="392" t="s">
        <v>50</v>
      </c>
      <c r="P3" s="383"/>
      <c r="Q3" s="383"/>
      <c r="R3" s="383" t="s">
        <v>374</v>
      </c>
      <c r="S3" s="383"/>
      <c r="T3" s="383"/>
      <c r="U3" s="383"/>
      <c r="V3" s="400" t="s">
        <v>375</v>
      </c>
      <c r="W3" s="400"/>
      <c r="X3" s="400"/>
      <c r="Y3" s="401"/>
    </row>
    <row r="4" spans="1:25">
      <c r="A4" s="387">
        <f>'Cover Sheet'!H4</f>
        <v>0</v>
      </c>
      <c r="B4" s="387"/>
      <c r="C4" s="387"/>
      <c r="D4" s="387">
        <f>'Cover Sheet'!G5</f>
        <v>0</v>
      </c>
      <c r="E4" s="387"/>
      <c r="F4" s="385"/>
      <c r="G4" s="385"/>
      <c r="H4" s="385"/>
      <c r="I4" s="385"/>
      <c r="J4" s="391"/>
      <c r="K4" s="391"/>
      <c r="L4" s="391"/>
      <c r="M4" s="391"/>
      <c r="N4" s="397"/>
      <c r="O4" s="398">
        <f>A4</f>
        <v>0</v>
      </c>
      <c r="P4" s="387"/>
      <c r="Q4" s="387"/>
      <c r="R4" s="391" t="str">
        <f>IF(F4&lt;&gt;"",F4,"")</f>
        <v/>
      </c>
      <c r="S4" s="391"/>
      <c r="T4" s="391"/>
      <c r="U4" s="391"/>
      <c r="V4" s="391" t="str">
        <f>IF(J4&lt;&gt;"",J4,"")</f>
        <v/>
      </c>
      <c r="W4" s="391"/>
      <c r="X4" s="391"/>
      <c r="Y4" s="397"/>
    </row>
    <row r="5" spans="1:25" s="5" customFormat="1" ht="11.25">
      <c r="A5" s="399" t="s">
        <v>47</v>
      </c>
      <c r="B5" s="399"/>
      <c r="C5" s="399"/>
      <c r="D5" s="399"/>
      <c r="E5" s="399"/>
      <c r="F5" s="383" t="s">
        <v>376</v>
      </c>
      <c r="G5" s="383"/>
      <c r="H5" s="383"/>
      <c r="I5" s="383"/>
      <c r="J5" s="383" t="s">
        <v>377</v>
      </c>
      <c r="K5" s="383"/>
      <c r="L5" s="383"/>
      <c r="M5" s="383"/>
      <c r="N5" s="384"/>
      <c r="O5" s="392" t="s">
        <v>47</v>
      </c>
      <c r="P5" s="383"/>
      <c r="Q5" s="383"/>
      <c r="R5" s="383" t="s">
        <v>376</v>
      </c>
      <c r="S5" s="383"/>
      <c r="T5" s="383"/>
      <c r="U5" s="383"/>
      <c r="V5" s="383" t="s">
        <v>377</v>
      </c>
      <c r="W5" s="383"/>
      <c r="X5" s="383"/>
      <c r="Y5" s="384"/>
    </row>
    <row r="6" spans="1:25">
      <c r="A6" s="387">
        <f>'Cover Sheet'!AK4</f>
        <v>0</v>
      </c>
      <c r="B6" s="387"/>
      <c r="C6" s="387"/>
      <c r="D6" s="387"/>
      <c r="E6" s="387"/>
      <c r="F6" s="385"/>
      <c r="G6" s="385"/>
      <c r="H6" s="385"/>
      <c r="I6" s="385"/>
      <c r="J6" s="391"/>
      <c r="K6" s="391"/>
      <c r="L6" s="391"/>
      <c r="M6" s="391"/>
      <c r="N6" s="397"/>
      <c r="O6" s="398">
        <f>A6</f>
        <v>0</v>
      </c>
      <c r="P6" s="387"/>
      <c r="Q6" s="387"/>
      <c r="R6" s="391" t="str">
        <f>IF(F6&lt;&gt;"",F6,"")</f>
        <v/>
      </c>
      <c r="S6" s="391"/>
      <c r="T6" s="391"/>
      <c r="U6" s="391"/>
      <c r="V6" s="391" t="str">
        <f>IF(J6&lt;&gt;"",J6,"")</f>
        <v/>
      </c>
      <c r="W6" s="391"/>
      <c r="X6" s="391"/>
      <c r="Y6" s="397"/>
    </row>
    <row r="7" spans="1:25" s="5" customFormat="1" ht="11.25">
      <c r="A7" s="383" t="s">
        <v>282</v>
      </c>
      <c r="B7" s="383"/>
      <c r="C7" s="383"/>
      <c r="D7" s="383" t="s">
        <v>378</v>
      </c>
      <c r="E7" s="383"/>
      <c r="F7" s="383" t="s">
        <v>379</v>
      </c>
      <c r="G7" s="383"/>
      <c r="H7" s="383"/>
      <c r="I7" s="383"/>
      <c r="J7" s="383" t="s">
        <v>380</v>
      </c>
      <c r="K7" s="383"/>
      <c r="L7" s="383"/>
      <c r="M7" s="383"/>
      <c r="N7" s="384"/>
      <c r="O7" s="392" t="s">
        <v>282</v>
      </c>
      <c r="P7" s="383"/>
      <c r="Q7" s="383"/>
      <c r="R7" s="383" t="s">
        <v>379</v>
      </c>
      <c r="S7" s="383"/>
      <c r="T7" s="383"/>
      <c r="U7" s="383"/>
      <c r="V7" s="383" t="s">
        <v>380</v>
      </c>
      <c r="W7" s="383"/>
      <c r="X7" s="383"/>
      <c r="Y7" s="384"/>
    </row>
    <row r="8" spans="1:25">
      <c r="A8" s="396"/>
      <c r="B8" s="396"/>
      <c r="C8" s="396"/>
      <c r="D8" s="117"/>
      <c r="E8" s="117"/>
      <c r="F8" s="385"/>
      <c r="G8" s="385"/>
      <c r="H8" s="385"/>
      <c r="I8" s="385"/>
      <c r="J8" s="391"/>
      <c r="K8" s="391"/>
      <c r="L8" s="391"/>
      <c r="M8" s="391"/>
      <c r="N8" s="397"/>
      <c r="O8" s="390" t="str">
        <f>IF(A8&lt;&gt;"",A8,"")</f>
        <v/>
      </c>
      <c r="P8" s="391"/>
      <c r="Q8" s="391"/>
      <c r="R8" s="391" t="str">
        <f>IF(F8&lt;&gt;"",F8,"")</f>
        <v/>
      </c>
      <c r="S8" s="391"/>
      <c r="T8" s="391"/>
      <c r="U8" s="391"/>
      <c r="V8" s="391" t="str">
        <f>IF(J8&lt;&gt;"",J8,"")</f>
        <v/>
      </c>
      <c r="W8" s="391"/>
      <c r="X8" s="391"/>
      <c r="Y8" s="397"/>
    </row>
    <row r="9" spans="1:25">
      <c r="A9" s="383" t="s">
        <v>381</v>
      </c>
      <c r="B9" s="383"/>
      <c r="C9" s="383"/>
      <c r="D9" s="383"/>
      <c r="E9" s="383"/>
      <c r="F9" s="383" t="s">
        <v>382</v>
      </c>
      <c r="G9" s="383"/>
      <c r="H9" s="383" t="s">
        <v>383</v>
      </c>
      <c r="I9" s="383"/>
      <c r="J9" s="383" t="s">
        <v>384</v>
      </c>
      <c r="K9" s="383"/>
      <c r="L9" s="383" t="s">
        <v>385</v>
      </c>
      <c r="M9" s="383"/>
      <c r="N9" s="384"/>
      <c r="O9" s="392" t="s">
        <v>386</v>
      </c>
      <c r="P9" s="383"/>
      <c r="Q9" s="383"/>
      <c r="R9" s="383" t="s">
        <v>382</v>
      </c>
      <c r="S9" s="383"/>
      <c r="T9" s="383" t="s">
        <v>383</v>
      </c>
      <c r="U9" s="383"/>
      <c r="V9" s="383" t="s">
        <v>384</v>
      </c>
      <c r="W9" s="383"/>
      <c r="X9" s="383" t="s">
        <v>385</v>
      </c>
      <c r="Y9" s="384"/>
    </row>
    <row r="10" spans="1:25" ht="13.5" thickBot="1">
      <c r="A10" s="385"/>
      <c r="B10" s="385"/>
      <c r="C10" s="385"/>
      <c r="D10" s="385"/>
      <c r="E10" s="385"/>
      <c r="F10" s="386" t="str">
        <f>IF(C13&lt;&gt;"",COUNT(C13:C15),"")</f>
        <v/>
      </c>
      <c r="G10" s="386"/>
      <c r="H10" s="386" t="str">
        <f>IF(C13&lt;&gt;"",COUNT(C13:L13),"")</f>
        <v/>
      </c>
      <c r="I10" s="386"/>
      <c r="J10" s="387" t="str">
        <f>IF(C13&lt;&gt;"",COUNT(C13,C18,C23),"")</f>
        <v/>
      </c>
      <c r="K10" s="387"/>
      <c r="L10" s="388"/>
      <c r="M10" s="388"/>
      <c r="N10" s="389"/>
      <c r="O10" s="390" t="str">
        <f>IF(A10&lt;&gt;"",A10,"")</f>
        <v/>
      </c>
      <c r="P10" s="391"/>
      <c r="Q10" s="391"/>
      <c r="R10" s="387" t="str">
        <f>IF(F10&lt;&gt;"",F10,"")</f>
        <v/>
      </c>
      <c r="S10" s="387"/>
      <c r="T10" s="387" t="str">
        <f>IF(H10&lt;&gt;"",H10,"")</f>
        <v/>
      </c>
      <c r="U10" s="387"/>
      <c r="V10" s="393" t="str">
        <f>IF(J10&lt;&gt;"",J10,"")</f>
        <v/>
      </c>
      <c r="W10" s="393"/>
      <c r="X10" s="394" t="str">
        <f>IF(L10&lt;&gt;"",L10,"")</f>
        <v/>
      </c>
      <c r="Y10" s="395"/>
    </row>
    <row r="11" spans="1:25" ht="15.75">
      <c r="A11" s="371" t="s">
        <v>387</v>
      </c>
      <c r="B11" s="372"/>
      <c r="C11" s="373" t="s">
        <v>340</v>
      </c>
      <c r="D11" s="374"/>
      <c r="E11" s="374"/>
      <c r="F11" s="374"/>
      <c r="G11" s="374"/>
      <c r="H11" s="374"/>
      <c r="I11" s="374"/>
      <c r="J11" s="374"/>
      <c r="K11" s="374"/>
      <c r="L11" s="375"/>
      <c r="M11" s="376" t="s">
        <v>388</v>
      </c>
      <c r="N11" s="377"/>
      <c r="O11" s="92"/>
      <c r="P11" s="93"/>
      <c r="Q11" s="93"/>
      <c r="R11" s="94" t="s">
        <v>389</v>
      </c>
      <c r="S11" s="93"/>
      <c r="T11" s="93"/>
      <c r="U11" s="95"/>
      <c r="V11" s="96" t="s">
        <v>390</v>
      </c>
      <c r="W11" s="97"/>
      <c r="X11" s="98"/>
      <c r="Y11" s="99"/>
    </row>
    <row r="12" spans="1:25" ht="15.75" customHeight="1" thickBot="1">
      <c r="A12" s="380" t="s">
        <v>391</v>
      </c>
      <c r="B12" s="381"/>
      <c r="C12" s="6">
        <v>1</v>
      </c>
      <c r="D12" s="6">
        <v>2</v>
      </c>
      <c r="E12" s="6">
        <v>3</v>
      </c>
      <c r="F12" s="6">
        <v>4</v>
      </c>
      <c r="G12" s="6">
        <v>5</v>
      </c>
      <c r="H12" s="6">
        <v>6</v>
      </c>
      <c r="I12" s="6">
        <v>7</v>
      </c>
      <c r="J12" s="6">
        <v>8</v>
      </c>
      <c r="K12" s="6">
        <v>9</v>
      </c>
      <c r="L12" s="6">
        <v>10</v>
      </c>
      <c r="M12" s="378"/>
      <c r="N12" s="379"/>
      <c r="O12" s="348" t="s">
        <v>392</v>
      </c>
      <c r="P12" s="349"/>
      <c r="Q12" s="349"/>
      <c r="R12" s="349"/>
      <c r="S12" s="349"/>
      <c r="T12" s="349"/>
      <c r="U12" s="349"/>
      <c r="V12" s="7"/>
      <c r="W12" s="8"/>
      <c r="X12" s="8"/>
      <c r="Y12" s="9"/>
    </row>
    <row r="13" spans="1:25" ht="18" customHeight="1" thickBot="1">
      <c r="A13" s="84" t="s">
        <v>393</v>
      </c>
      <c r="B13" s="85">
        <v>1</v>
      </c>
      <c r="C13" s="115"/>
      <c r="D13" s="115"/>
      <c r="E13" s="115"/>
      <c r="F13" s="115"/>
      <c r="G13" s="115"/>
      <c r="H13" s="115"/>
      <c r="I13" s="115"/>
      <c r="J13" s="115"/>
      <c r="K13" s="115"/>
      <c r="L13" s="115"/>
      <c r="M13" s="364" t="str">
        <f>IF(C13&lt;&gt;"",AVERAGE(C13:L13),"")</f>
        <v/>
      </c>
      <c r="N13" s="365"/>
      <c r="O13" s="10" t="s">
        <v>394</v>
      </c>
      <c r="P13" s="11" t="s">
        <v>395</v>
      </c>
      <c r="Q13" s="352" t="s">
        <v>396</v>
      </c>
      <c r="R13" s="352"/>
      <c r="S13" s="368"/>
      <c r="T13" s="100" t="s">
        <v>397</v>
      </c>
      <c r="U13" s="89" t="s">
        <v>398</v>
      </c>
      <c r="V13" s="12" t="s">
        <v>399</v>
      </c>
      <c r="W13" s="11" t="s">
        <v>395</v>
      </c>
      <c r="X13" s="332" t="s">
        <v>400</v>
      </c>
      <c r="Y13" s="333"/>
    </row>
    <row r="14" spans="1:25" ht="18" customHeight="1" thickBot="1">
      <c r="A14" s="86">
        <v>2</v>
      </c>
      <c r="B14" s="87">
        <v>2</v>
      </c>
      <c r="C14" s="115"/>
      <c r="D14" s="115"/>
      <c r="E14" s="115"/>
      <c r="F14" s="115"/>
      <c r="G14" s="115"/>
      <c r="H14" s="115"/>
      <c r="I14" s="115"/>
      <c r="J14" s="115"/>
      <c r="K14" s="115"/>
      <c r="L14" s="115"/>
      <c r="M14" s="366" t="str">
        <f>IF(C14&lt;&gt;"",AVERAGE(C14:L14),"")</f>
        <v/>
      </c>
      <c r="N14" s="367"/>
      <c r="O14" s="13"/>
      <c r="P14" s="11" t="s">
        <v>395</v>
      </c>
      <c r="Q14" s="352" t="str">
        <f>IF(C13&lt;&gt;"",CONCATENATE(TEXT($N$30,"0.000")," x ",CHOOSE($F$10,0,U14,U15)),"")</f>
        <v/>
      </c>
      <c r="R14" s="352"/>
      <c r="S14" s="368"/>
      <c r="T14" s="118">
        <v>2</v>
      </c>
      <c r="U14" s="118">
        <v>0.88649999999999995</v>
      </c>
      <c r="V14" s="12"/>
      <c r="W14" s="11" t="s">
        <v>395</v>
      </c>
      <c r="X14" s="332" t="str">
        <f>IF(C13&lt;&gt;"",CONCATENATE("100(",TEXT($Q$15,"0.000"),"/",TEXT($Q$33,"0.000"),")"),"")</f>
        <v/>
      </c>
      <c r="Y14" s="333"/>
    </row>
    <row r="15" spans="1:25" ht="18" customHeight="1">
      <c r="A15" s="88">
        <f>A14+1</f>
        <v>3</v>
      </c>
      <c r="B15" s="89">
        <v>3</v>
      </c>
      <c r="C15" s="115"/>
      <c r="D15" s="115"/>
      <c r="E15" s="115"/>
      <c r="F15" s="115"/>
      <c r="G15" s="115"/>
      <c r="H15" s="115"/>
      <c r="I15" s="115"/>
      <c r="J15" s="115"/>
      <c r="K15" s="115"/>
      <c r="L15" s="115"/>
      <c r="M15" s="366" t="str">
        <f>IF(C15&lt;&gt;"",AVERAGE(C15:L15),"")</f>
        <v/>
      </c>
      <c r="N15" s="367"/>
      <c r="O15" s="14"/>
      <c r="P15" s="15" t="s">
        <v>395</v>
      </c>
      <c r="Q15" s="331" t="str">
        <f>IF(C13&lt;&gt;"",$N$30*(CHOOSE($F$10,0,U14,U15)),"")</f>
        <v/>
      </c>
      <c r="R15" s="331"/>
      <c r="S15" s="382"/>
      <c r="T15" s="118">
        <v>3</v>
      </c>
      <c r="U15" s="118">
        <v>0.5907</v>
      </c>
      <c r="V15" s="16"/>
      <c r="W15" s="15" t="s">
        <v>395</v>
      </c>
      <c r="X15" s="332" t="str">
        <f>IF(C13&lt;&gt;"",100*($Q$15/$Q$33),"")</f>
        <v/>
      </c>
      <c r="Y15" s="333"/>
    </row>
    <row r="16" spans="1:25" ht="18" customHeight="1">
      <c r="A16" s="88">
        <f>A15+1</f>
        <v>4</v>
      </c>
      <c r="B16" s="89" t="s">
        <v>401</v>
      </c>
      <c r="C16" s="104" t="str">
        <f>IF(C13&lt;&gt;"",SUM(C13:C15)/COUNT(C13:C15),"")</f>
        <v/>
      </c>
      <c r="D16" s="104" t="str">
        <f t="shared" ref="D16:L16" si="0">IF(D13&lt;&gt;"",SUM(D13:D15)/COUNT(D13:D15),"")</f>
        <v/>
      </c>
      <c r="E16" s="104" t="str">
        <f t="shared" si="0"/>
        <v/>
      </c>
      <c r="F16" s="104" t="str">
        <f t="shared" si="0"/>
        <v/>
      </c>
      <c r="G16" s="104" t="str">
        <f t="shared" si="0"/>
        <v/>
      </c>
      <c r="H16" s="104" t="str">
        <f t="shared" si="0"/>
        <v/>
      </c>
      <c r="I16" s="104" t="str">
        <f t="shared" si="0"/>
        <v/>
      </c>
      <c r="J16" s="104" t="str">
        <f t="shared" si="0"/>
        <v/>
      </c>
      <c r="K16" s="104" t="str">
        <f t="shared" si="0"/>
        <v/>
      </c>
      <c r="L16" s="104" t="str">
        <f t="shared" si="0"/>
        <v/>
      </c>
      <c r="M16" s="17" t="s">
        <v>402</v>
      </c>
      <c r="N16" s="110" t="str">
        <f>IF(C16&lt;&gt;"",AVERAGE(C16:L16),"")</f>
        <v/>
      </c>
      <c r="O16" s="348" t="s">
        <v>403</v>
      </c>
      <c r="P16" s="349"/>
      <c r="Q16" s="349"/>
      <c r="R16" s="349"/>
      <c r="S16" s="349"/>
      <c r="T16" s="349"/>
      <c r="U16" s="349"/>
      <c r="V16" s="7"/>
      <c r="W16" s="8"/>
      <c r="X16" s="8"/>
      <c r="Y16" s="9"/>
    </row>
    <row r="17" spans="1:25" ht="18" customHeight="1" thickBot="1">
      <c r="A17" s="90">
        <f>A16+1</f>
        <v>5</v>
      </c>
      <c r="B17" s="91" t="s">
        <v>404</v>
      </c>
      <c r="C17" s="105" t="str">
        <f>IF(C13&lt;&gt;"",MAX(C13:C15)-MIN(C13:C15),"")</f>
        <v/>
      </c>
      <c r="D17" s="105" t="str">
        <f t="shared" ref="D17:L17" si="1">IF(D13&lt;&gt;"",MAX(D13:D15)-MIN(D13:D15),"")</f>
        <v/>
      </c>
      <c r="E17" s="105" t="str">
        <f t="shared" si="1"/>
        <v/>
      </c>
      <c r="F17" s="105" t="str">
        <f t="shared" si="1"/>
        <v/>
      </c>
      <c r="G17" s="105" t="str">
        <f t="shared" si="1"/>
        <v/>
      </c>
      <c r="H17" s="105" t="str">
        <f t="shared" si="1"/>
        <v/>
      </c>
      <c r="I17" s="105" t="str">
        <f t="shared" si="1"/>
        <v/>
      </c>
      <c r="J17" s="105" t="str">
        <f t="shared" si="1"/>
        <v/>
      </c>
      <c r="K17" s="105" t="str">
        <f t="shared" si="1"/>
        <v/>
      </c>
      <c r="L17" s="105" t="str">
        <f t="shared" si="1"/>
        <v/>
      </c>
      <c r="M17" s="18" t="s">
        <v>405</v>
      </c>
      <c r="N17" s="111" t="str">
        <f>IF(C17&lt;&gt;"",AVERAGE(C17:L17),"")</f>
        <v/>
      </c>
      <c r="O17" s="10" t="s">
        <v>406</v>
      </c>
      <c r="P17" s="11" t="s">
        <v>395</v>
      </c>
      <c r="Q17" s="352" t="s">
        <v>407</v>
      </c>
      <c r="R17" s="352"/>
      <c r="S17" s="352"/>
      <c r="T17" s="19"/>
      <c r="U17" s="20"/>
      <c r="V17" s="12" t="s">
        <v>408</v>
      </c>
      <c r="W17" s="11" t="s">
        <v>395</v>
      </c>
      <c r="X17" s="332" t="s">
        <v>409</v>
      </c>
      <c r="Y17" s="333"/>
    </row>
    <row r="18" spans="1:25" ht="18" customHeight="1">
      <c r="A18" s="84" t="s">
        <v>410</v>
      </c>
      <c r="B18" s="85">
        <v>1</v>
      </c>
      <c r="C18" s="115"/>
      <c r="D18" s="115"/>
      <c r="E18" s="115"/>
      <c r="F18" s="115"/>
      <c r="G18" s="115"/>
      <c r="H18" s="115"/>
      <c r="I18" s="115"/>
      <c r="J18" s="115"/>
      <c r="K18" s="115"/>
      <c r="L18" s="115"/>
      <c r="M18" s="364" t="str">
        <f>IF(C18&lt;&gt;"",AVERAGE(C18:L18),"")</f>
        <v/>
      </c>
      <c r="N18" s="365"/>
      <c r="O18" s="13"/>
      <c r="P18" s="11" t="s">
        <v>395</v>
      </c>
      <c r="Q18" s="369" t="str">
        <f>IF(C13&lt;&gt;"",CONCATENATE("{(",TEXT($N$31,"0.000")," x ",CHOOSE($J$10,0,T21,U21),")^2 - (",TEXT($Q$15,"0.000")," ^2/(",$H$10," x ",$F$10,"))}^1/2"),"")</f>
        <v/>
      </c>
      <c r="R18" s="369"/>
      <c r="S18" s="369"/>
      <c r="T18" s="369"/>
      <c r="U18" s="370"/>
      <c r="V18" s="12"/>
      <c r="W18" s="11" t="s">
        <v>395</v>
      </c>
      <c r="X18" s="332" t="str">
        <f>IF(C13&lt;&gt;"",CONCATENATE("100(",TEXT($Q$19,"0.000"),"/",TEXT($Q$33,"0.000"),")"),"")</f>
        <v/>
      </c>
      <c r="Y18" s="333"/>
    </row>
    <row r="19" spans="1:25" ht="18" customHeight="1">
      <c r="A19" s="88">
        <v>7</v>
      </c>
      <c r="B19" s="87">
        <v>2</v>
      </c>
      <c r="C19" s="116"/>
      <c r="D19" s="116"/>
      <c r="E19" s="116"/>
      <c r="F19" s="116"/>
      <c r="G19" s="116"/>
      <c r="H19" s="116"/>
      <c r="I19" s="116"/>
      <c r="J19" s="116"/>
      <c r="K19" s="116"/>
      <c r="L19" s="116"/>
      <c r="M19" s="366" t="str">
        <f>IF(C19&lt;&gt;"",AVERAGE(C19:L19),"")</f>
        <v/>
      </c>
      <c r="N19" s="367"/>
      <c r="O19" s="13"/>
      <c r="P19" s="11" t="s">
        <v>395</v>
      </c>
      <c r="Q19" s="331" t="str">
        <f>IF(C13="","",IF(($N$31*CHOOSE($J$10,0,T21,U21))^2-$Q$15^2/($H$10*$F$10)&lt;0,0,(($N$31*CHOOSE($J$10,0,T21,U21))^2-$Q$15^2/($H$10*$F$10))^(1/2)))</f>
        <v/>
      </c>
      <c r="R19" s="331"/>
      <c r="S19" s="331"/>
      <c r="T19" s="19"/>
      <c r="U19" s="20"/>
      <c r="V19" s="12"/>
      <c r="W19" s="11" t="s">
        <v>395</v>
      </c>
      <c r="X19" s="332" t="str">
        <f>IF(C13&lt;&gt;"",100*($Q$19/$Q$33),"")</f>
        <v/>
      </c>
      <c r="Y19" s="333"/>
    </row>
    <row r="20" spans="1:25" ht="18" customHeight="1">
      <c r="A20" s="88">
        <f>A19+1</f>
        <v>8</v>
      </c>
      <c r="B20" s="89">
        <v>3</v>
      </c>
      <c r="C20" s="116"/>
      <c r="D20" s="116"/>
      <c r="E20" s="116"/>
      <c r="F20" s="116"/>
      <c r="G20" s="116"/>
      <c r="H20" s="116"/>
      <c r="I20" s="116"/>
      <c r="J20" s="116"/>
      <c r="K20" s="116"/>
      <c r="L20" s="116"/>
      <c r="M20" s="366" t="str">
        <f>IF(C20&lt;&gt;"",AVERAGE(C20:L20),"")</f>
        <v/>
      </c>
      <c r="N20" s="367"/>
      <c r="O20" s="13"/>
      <c r="P20" s="11"/>
      <c r="Q20" s="21"/>
      <c r="R20" s="19"/>
      <c r="S20" s="101" t="s">
        <v>411</v>
      </c>
      <c r="T20" s="102">
        <v>2</v>
      </c>
      <c r="U20" s="102">
        <v>3</v>
      </c>
      <c r="V20" s="16"/>
      <c r="W20" s="22"/>
      <c r="X20" s="22"/>
      <c r="Y20" s="23"/>
    </row>
    <row r="21" spans="1:25" ht="18" customHeight="1">
      <c r="A21" s="88">
        <f>A20+1</f>
        <v>9</v>
      </c>
      <c r="B21" s="89" t="s">
        <v>401</v>
      </c>
      <c r="C21" s="104" t="str">
        <f t="shared" ref="C21:L21" si="2">IF(C18&lt;&gt;"",SUM(C18:C20)/COUNT(C18:C20),"")</f>
        <v/>
      </c>
      <c r="D21" s="104" t="str">
        <f t="shared" si="2"/>
        <v/>
      </c>
      <c r="E21" s="104" t="str">
        <f t="shared" si="2"/>
        <v/>
      </c>
      <c r="F21" s="104" t="str">
        <f t="shared" si="2"/>
        <v/>
      </c>
      <c r="G21" s="104" t="str">
        <f t="shared" si="2"/>
        <v/>
      </c>
      <c r="H21" s="104" t="str">
        <f t="shared" si="2"/>
        <v/>
      </c>
      <c r="I21" s="104" t="str">
        <f t="shared" si="2"/>
        <v/>
      </c>
      <c r="J21" s="104" t="str">
        <f t="shared" si="2"/>
        <v/>
      </c>
      <c r="K21" s="104" t="str">
        <f t="shared" si="2"/>
        <v/>
      </c>
      <c r="L21" s="104" t="str">
        <f t="shared" si="2"/>
        <v/>
      </c>
      <c r="M21" s="17" t="s">
        <v>412</v>
      </c>
      <c r="N21" s="111" t="str">
        <f>IF(C21&lt;&gt;"",AVERAGE(C21:L21),"")</f>
        <v/>
      </c>
      <c r="O21" s="361" t="s">
        <v>413</v>
      </c>
      <c r="P21" s="352"/>
      <c r="Q21" s="352"/>
      <c r="R21" s="24"/>
      <c r="S21" s="118" t="s">
        <v>414</v>
      </c>
      <c r="T21" s="118">
        <v>0.7087</v>
      </c>
      <c r="U21" s="119">
        <v>0.52359999999999995</v>
      </c>
      <c r="V21" s="7"/>
      <c r="W21" s="8"/>
      <c r="X21" s="8"/>
      <c r="Y21" s="9"/>
    </row>
    <row r="22" spans="1:25" ht="18" customHeight="1" thickBot="1">
      <c r="A22" s="90">
        <f>A21+1</f>
        <v>10</v>
      </c>
      <c r="B22" s="91" t="s">
        <v>404</v>
      </c>
      <c r="C22" s="105" t="str">
        <f t="shared" ref="C22:L22" si="3">IF(C18&lt;&gt;"",MAX(C18:C20)-MIN(C18:C20),"")</f>
        <v/>
      </c>
      <c r="D22" s="105" t="str">
        <f t="shared" si="3"/>
        <v/>
      </c>
      <c r="E22" s="105" t="str">
        <f t="shared" si="3"/>
        <v/>
      </c>
      <c r="F22" s="105" t="str">
        <f t="shared" si="3"/>
        <v/>
      </c>
      <c r="G22" s="105" t="str">
        <f t="shared" si="3"/>
        <v/>
      </c>
      <c r="H22" s="105" t="str">
        <f t="shared" si="3"/>
        <v/>
      </c>
      <c r="I22" s="105" t="str">
        <f t="shared" si="3"/>
        <v/>
      </c>
      <c r="J22" s="105" t="str">
        <f t="shared" si="3"/>
        <v/>
      </c>
      <c r="K22" s="105" t="str">
        <f t="shared" si="3"/>
        <v/>
      </c>
      <c r="L22" s="105" t="str">
        <f t="shared" si="3"/>
        <v/>
      </c>
      <c r="M22" s="18" t="s">
        <v>415</v>
      </c>
      <c r="N22" s="110" t="str">
        <f>IF(C22&lt;&gt;"",AVERAGE(C22:L22),"")</f>
        <v/>
      </c>
      <c r="O22" s="348" t="s">
        <v>416</v>
      </c>
      <c r="P22" s="349"/>
      <c r="Q22" s="349"/>
      <c r="R22" s="349"/>
      <c r="S22" s="349"/>
      <c r="T22" s="349"/>
      <c r="U22" s="349"/>
      <c r="V22" s="12" t="s">
        <v>417</v>
      </c>
      <c r="W22" s="11" t="s">
        <v>395</v>
      </c>
      <c r="X22" s="332" t="s">
        <v>418</v>
      </c>
      <c r="Y22" s="333"/>
    </row>
    <row r="23" spans="1:25" ht="18" customHeight="1">
      <c r="A23" s="84" t="s">
        <v>419</v>
      </c>
      <c r="B23" s="85">
        <v>1</v>
      </c>
      <c r="C23" s="115"/>
      <c r="D23" s="115"/>
      <c r="E23" s="115"/>
      <c r="F23" s="115"/>
      <c r="G23" s="115"/>
      <c r="H23" s="115"/>
      <c r="I23" s="115"/>
      <c r="J23" s="115"/>
      <c r="K23" s="115"/>
      <c r="L23" s="115"/>
      <c r="M23" s="362" t="str">
        <f>IF(C23&lt;&gt;"",AVERAGE(C23:L23),"")</f>
        <v/>
      </c>
      <c r="N23" s="363"/>
      <c r="O23" s="10" t="s">
        <v>420</v>
      </c>
      <c r="P23" s="11" t="s">
        <v>395</v>
      </c>
      <c r="Q23" s="352" t="s">
        <v>421</v>
      </c>
      <c r="R23" s="352"/>
      <c r="S23" s="352"/>
      <c r="T23" s="100" t="s">
        <v>422</v>
      </c>
      <c r="U23" s="89" t="s">
        <v>423</v>
      </c>
      <c r="V23" s="12"/>
      <c r="W23" s="11" t="s">
        <v>395</v>
      </c>
      <c r="X23" s="332" t="str">
        <f>IF(C13&lt;&gt;"",CONCATENATE("100(",TEXT($Q$25,"0.000"),"/",TEXT($Q$33,"0.000"),")"),"")</f>
        <v/>
      </c>
      <c r="Y23" s="333"/>
    </row>
    <row r="24" spans="1:25" ht="18" customHeight="1">
      <c r="A24" s="88">
        <v>12</v>
      </c>
      <c r="B24" s="87">
        <v>2</v>
      </c>
      <c r="C24" s="116"/>
      <c r="D24" s="116"/>
      <c r="E24" s="116"/>
      <c r="F24" s="116"/>
      <c r="G24" s="116"/>
      <c r="H24" s="116"/>
      <c r="I24" s="116"/>
      <c r="J24" s="116"/>
      <c r="K24" s="116"/>
      <c r="L24" s="116"/>
      <c r="M24" s="359" t="str">
        <f>IF(C24&lt;&gt;"",AVERAGE(C24:L24),"")</f>
        <v/>
      </c>
      <c r="N24" s="360"/>
      <c r="O24" s="13"/>
      <c r="P24" s="11" t="s">
        <v>395</v>
      </c>
      <c r="Q24" s="352" t="str">
        <f>IF(C13&lt;&gt;"",CONCATENATE("{(",TEXT($Q$15,"0.000"),"^2 + ",TEXT($Q$19,"0.000"),"^2)}^1/2"),"")</f>
        <v/>
      </c>
      <c r="R24" s="352"/>
      <c r="S24" s="352"/>
      <c r="T24" s="118">
        <v>2</v>
      </c>
      <c r="U24" s="119">
        <v>0.7087</v>
      </c>
      <c r="V24" s="12"/>
      <c r="W24" s="11" t="s">
        <v>395</v>
      </c>
      <c r="X24" s="332" t="str">
        <f>IF(C13&lt;&gt;"",100*($Q$25/$Q$33),"")</f>
        <v/>
      </c>
      <c r="Y24" s="333"/>
    </row>
    <row r="25" spans="1:25" ht="18" customHeight="1">
      <c r="A25" s="88">
        <f>A24+1</f>
        <v>13</v>
      </c>
      <c r="B25" s="89">
        <v>3</v>
      </c>
      <c r="C25" s="116"/>
      <c r="D25" s="116"/>
      <c r="E25" s="116"/>
      <c r="F25" s="116"/>
      <c r="G25" s="116"/>
      <c r="H25" s="116"/>
      <c r="I25" s="116"/>
      <c r="J25" s="116"/>
      <c r="K25" s="116"/>
      <c r="L25" s="116"/>
      <c r="M25" s="359" t="str">
        <f>IF(C25&lt;&gt;"",AVERAGE(C25:L25),"")</f>
        <v/>
      </c>
      <c r="N25" s="360"/>
      <c r="O25" s="14"/>
      <c r="P25" s="15" t="s">
        <v>395</v>
      </c>
      <c r="Q25" s="331" t="str">
        <f>IF(C13&lt;&gt;"",($Q$15^2+$Q$19^2)^(1/2),"")</f>
        <v/>
      </c>
      <c r="R25" s="331"/>
      <c r="S25" s="331"/>
      <c r="T25" s="118">
        <v>3</v>
      </c>
      <c r="U25" s="119">
        <v>0.52359999999999995</v>
      </c>
      <c r="V25" s="25" t="str">
        <f>IF(C14&lt;&gt;"",IF(X24&lt;10,"Gage system O.K",IF(X24&lt;30,"Gage system may be acceptable","Gage system needs improvement")),"")</f>
        <v/>
      </c>
      <c r="W25" s="26"/>
      <c r="X25" s="27"/>
      <c r="Y25" s="28"/>
    </row>
    <row r="26" spans="1:25" ht="18" customHeight="1">
      <c r="A26" s="88">
        <f>A25+1</f>
        <v>14</v>
      </c>
      <c r="B26" s="89" t="s">
        <v>401</v>
      </c>
      <c r="C26" s="104" t="str">
        <f t="shared" ref="C26:L26" si="4">IF(C23&lt;&gt;"",SUM(C23:C25)/COUNT(C23:C25),"")</f>
        <v/>
      </c>
      <c r="D26" s="104" t="str">
        <f t="shared" si="4"/>
        <v/>
      </c>
      <c r="E26" s="104" t="str">
        <f t="shared" si="4"/>
        <v/>
      </c>
      <c r="F26" s="104" t="str">
        <f t="shared" si="4"/>
        <v/>
      </c>
      <c r="G26" s="104" t="str">
        <f t="shared" si="4"/>
        <v/>
      </c>
      <c r="H26" s="104" t="str">
        <f t="shared" si="4"/>
        <v/>
      </c>
      <c r="I26" s="104" t="str">
        <f t="shared" si="4"/>
        <v/>
      </c>
      <c r="J26" s="104" t="str">
        <f t="shared" si="4"/>
        <v/>
      </c>
      <c r="K26" s="104" t="str">
        <f t="shared" si="4"/>
        <v/>
      </c>
      <c r="L26" s="104" t="str">
        <f t="shared" si="4"/>
        <v/>
      </c>
      <c r="M26" s="17" t="s">
        <v>424</v>
      </c>
      <c r="N26" s="110" t="str">
        <f>IF(C26&lt;&gt;"",AVERAGE(C26:L26),"")</f>
        <v/>
      </c>
      <c r="O26" s="348" t="s">
        <v>425</v>
      </c>
      <c r="P26" s="349"/>
      <c r="Q26" s="349"/>
      <c r="R26" s="349"/>
      <c r="S26" s="349"/>
      <c r="T26" s="118">
        <v>4</v>
      </c>
      <c r="U26" s="119">
        <v>0.44640000000000002</v>
      </c>
      <c r="V26" s="7"/>
      <c r="W26" s="8"/>
      <c r="X26" s="8"/>
      <c r="Y26" s="9"/>
    </row>
    <row r="27" spans="1:25" ht="18" customHeight="1" thickBot="1">
      <c r="A27" s="90">
        <f>A26+1</f>
        <v>15</v>
      </c>
      <c r="B27" s="91" t="s">
        <v>404</v>
      </c>
      <c r="C27" s="105" t="str">
        <f t="shared" ref="C27:L27" si="5">IF(C23&lt;&gt;"",MAX(C23:C25)-MIN(C23:C25),"")</f>
        <v/>
      </c>
      <c r="D27" s="105" t="str">
        <f t="shared" si="5"/>
        <v/>
      </c>
      <c r="E27" s="105" t="str">
        <f t="shared" si="5"/>
        <v/>
      </c>
      <c r="F27" s="105" t="str">
        <f t="shared" si="5"/>
        <v/>
      </c>
      <c r="G27" s="105" t="str">
        <f t="shared" si="5"/>
        <v/>
      </c>
      <c r="H27" s="105" t="str">
        <f t="shared" si="5"/>
        <v/>
      </c>
      <c r="I27" s="105" t="str">
        <f t="shared" si="5"/>
        <v/>
      </c>
      <c r="J27" s="105" t="str">
        <f t="shared" si="5"/>
        <v/>
      </c>
      <c r="K27" s="105" t="str">
        <f t="shared" si="5"/>
        <v/>
      </c>
      <c r="L27" s="105" t="str">
        <f t="shared" si="5"/>
        <v/>
      </c>
      <c r="M27" s="18" t="s">
        <v>426</v>
      </c>
      <c r="N27" s="111" t="str">
        <f>IF(C27&lt;&gt;"",AVERAGE(C27:L27),"")</f>
        <v/>
      </c>
      <c r="O27" s="10" t="s">
        <v>427</v>
      </c>
      <c r="P27" s="11" t="s">
        <v>395</v>
      </c>
      <c r="Q27" s="352" t="s">
        <v>428</v>
      </c>
      <c r="R27" s="352"/>
      <c r="S27" s="352"/>
      <c r="T27" s="118">
        <v>5</v>
      </c>
      <c r="U27" s="119">
        <v>0.4032</v>
      </c>
      <c r="V27" s="12" t="s">
        <v>429</v>
      </c>
      <c r="W27" s="11" t="s">
        <v>395</v>
      </c>
      <c r="X27" s="332" t="s">
        <v>430</v>
      </c>
      <c r="Y27" s="333"/>
    </row>
    <row r="28" spans="1:25" ht="18" customHeight="1">
      <c r="A28" s="356" t="s">
        <v>431</v>
      </c>
      <c r="B28" s="357"/>
      <c r="C28" s="106"/>
      <c r="D28" s="106"/>
      <c r="E28" s="106"/>
      <c r="F28" s="106"/>
      <c r="G28" s="106"/>
      <c r="H28" s="106"/>
      <c r="I28" s="106"/>
      <c r="J28" s="106"/>
      <c r="K28" s="106"/>
      <c r="L28" s="106"/>
      <c r="M28" s="29" t="s">
        <v>432</v>
      </c>
      <c r="N28" s="112" t="str">
        <f>IF(C13&lt;&gt;"",AVERAGE(C29:L29),"")</f>
        <v/>
      </c>
      <c r="O28" s="10"/>
      <c r="P28" s="11" t="s">
        <v>395</v>
      </c>
      <c r="Q28" s="352" t="str">
        <f>IF(C13&lt;&gt;"",CONCATENATE(TEXT($N$29,"0.000")," x ",CHOOSE($H$10,0,U24,U25,U26,U27,U28,U29,U30,U31,U32)),"")</f>
        <v/>
      </c>
      <c r="R28" s="352"/>
      <c r="S28" s="352"/>
      <c r="T28" s="118">
        <v>6</v>
      </c>
      <c r="U28" s="119">
        <v>0.3745</v>
      </c>
      <c r="V28" s="12"/>
      <c r="W28" s="11" t="s">
        <v>395</v>
      </c>
      <c r="X28" s="332" t="str">
        <f>IF(C13&lt;&gt;"",CONCATENATE("100(",TEXT($Q$29,"0.000"),"/",TEXT($Q$33,"0.000"),")"),"")</f>
        <v/>
      </c>
      <c r="Y28" s="333"/>
    </row>
    <row r="29" spans="1:25" ht="18" customHeight="1" thickBot="1">
      <c r="A29" s="343"/>
      <c r="B29" s="358"/>
      <c r="C29" s="107" t="str">
        <f>IF(C16&lt;&gt;"",SUM(C16,C21,C26)/COUNT(C16,C21,C26),"")</f>
        <v/>
      </c>
      <c r="D29" s="107" t="str">
        <f>IF(D16&lt;&gt;"",SUM(D16,D21,D26)/COUNT(D16,D21,D26),"")</f>
        <v/>
      </c>
      <c r="E29" s="107" t="str">
        <f t="shared" ref="E29:L29" si="6">IF(E16&lt;&gt;"",SUM(E16,E21,E26)/COUNT(E16,E21,E26),"")</f>
        <v/>
      </c>
      <c r="F29" s="107" t="str">
        <f t="shared" si="6"/>
        <v/>
      </c>
      <c r="G29" s="107" t="str">
        <f t="shared" si="6"/>
        <v/>
      </c>
      <c r="H29" s="107" t="str">
        <f t="shared" si="6"/>
        <v/>
      </c>
      <c r="I29" s="107" t="str">
        <f t="shared" si="6"/>
        <v/>
      </c>
      <c r="J29" s="107" t="str">
        <f t="shared" si="6"/>
        <v/>
      </c>
      <c r="K29" s="107" t="str">
        <f t="shared" si="6"/>
        <v/>
      </c>
      <c r="L29" s="107" t="str">
        <f t="shared" si="6"/>
        <v/>
      </c>
      <c r="M29" s="30" t="s">
        <v>433</v>
      </c>
      <c r="N29" s="113" t="str">
        <f>IF(C13&lt;&gt;"",MAX(C29:L29)-MIN(C29:L29),"")</f>
        <v/>
      </c>
      <c r="O29" s="31"/>
      <c r="P29" s="15" t="s">
        <v>395</v>
      </c>
      <c r="Q29" s="331" t="str">
        <f>IF(C13&lt;&gt;"",$N$29*CHOOSE($H$10,0,U24,U25,U26,U27,U28,U29,U30,U31,U32),"")</f>
        <v/>
      </c>
      <c r="R29" s="331"/>
      <c r="S29" s="331"/>
      <c r="T29" s="118">
        <v>7</v>
      </c>
      <c r="U29" s="119">
        <v>0.35339999999999999</v>
      </c>
      <c r="V29" s="12"/>
      <c r="W29" s="11" t="s">
        <v>395</v>
      </c>
      <c r="X29" s="332" t="str">
        <f>IF(C13&lt;&gt;"",100*($Q$29/$Q$33),"")</f>
        <v/>
      </c>
      <c r="Y29" s="333"/>
    </row>
    <row r="30" spans="1:25" ht="18" customHeight="1">
      <c r="A30" s="32">
        <f>A27+2</f>
        <v>17</v>
      </c>
      <c r="B30" s="346" t="s">
        <v>434</v>
      </c>
      <c r="C30" s="346"/>
      <c r="D30" s="346"/>
      <c r="E30" s="346"/>
      <c r="F30" s="346"/>
      <c r="G30" s="346"/>
      <c r="H30" s="346"/>
      <c r="I30" s="346"/>
      <c r="J30" s="346"/>
      <c r="K30" s="346"/>
      <c r="L30" s="347"/>
      <c r="M30" s="33" t="s">
        <v>435</v>
      </c>
      <c r="N30" s="114" t="str">
        <f>IF(C13&lt;&gt;"",SUM(N17,N22,N27)/COUNT(C13,C18,C23),"")</f>
        <v/>
      </c>
      <c r="O30" s="348" t="s">
        <v>436</v>
      </c>
      <c r="P30" s="349"/>
      <c r="Q30" s="349"/>
      <c r="R30" s="349"/>
      <c r="S30" s="349"/>
      <c r="T30" s="118">
        <v>8</v>
      </c>
      <c r="U30" s="119">
        <v>0.33779999999999999</v>
      </c>
      <c r="V30" s="16"/>
      <c r="W30" s="22"/>
      <c r="X30" s="22"/>
      <c r="Y30" s="23"/>
    </row>
    <row r="31" spans="1:25" ht="18" customHeight="1">
      <c r="A31" s="34">
        <f>A30+1</f>
        <v>18</v>
      </c>
      <c r="B31" s="350" t="s">
        <v>437</v>
      </c>
      <c r="C31" s="350"/>
      <c r="D31" s="350"/>
      <c r="E31" s="350"/>
      <c r="F31" s="350"/>
      <c r="G31" s="350"/>
      <c r="H31" s="350"/>
      <c r="I31" s="350"/>
      <c r="J31" s="350"/>
      <c r="K31" s="350"/>
      <c r="L31" s="351"/>
      <c r="M31" s="35" t="s">
        <v>438</v>
      </c>
      <c r="N31" s="109" t="str">
        <f>IF(C13&lt;&gt;"",MAX(N16,N21,N26)-MIN(N16,N21,N26),"")</f>
        <v/>
      </c>
      <c r="O31" s="10" t="s">
        <v>439</v>
      </c>
      <c r="P31" s="11" t="s">
        <v>395</v>
      </c>
      <c r="Q31" s="352" t="s">
        <v>440</v>
      </c>
      <c r="R31" s="352"/>
      <c r="S31" s="352"/>
      <c r="T31" s="118">
        <v>9</v>
      </c>
      <c r="U31" s="119">
        <v>0.32469999999999999</v>
      </c>
      <c r="V31" s="12" t="s">
        <v>441</v>
      </c>
      <c r="W31" s="11" t="s">
        <v>395</v>
      </c>
      <c r="X31" s="332" t="s">
        <v>442</v>
      </c>
      <c r="Y31" s="333"/>
    </row>
    <row r="32" spans="1:25" ht="18" customHeight="1">
      <c r="A32" s="34">
        <f>A31+1</f>
        <v>19</v>
      </c>
      <c r="B32" s="353" t="s">
        <v>443</v>
      </c>
      <c r="C32" s="353"/>
      <c r="D32" s="353"/>
      <c r="E32" s="36" t="str">
        <f>IF(C13="","",IF(OR(G32&lt;&gt;"",H32&lt;&gt;"",I32&lt;&gt;""),"APPRAISER",""))</f>
        <v/>
      </c>
      <c r="F32" s="37"/>
      <c r="G32" s="38" t="str">
        <f>IF(C13="","",IF(OR(AND($C17&lt;&gt;"",$C17&gt;$N$32),AND($D17&lt;&gt;"",$D17&gt;$N$32),AND($E17&lt;&gt;"",$E17&gt;$N$32),AND($F17&lt;&gt;"",$F17&gt;$N$32),AND($G17&lt;&gt;"",$G17&gt;$N$32),AND($H17&lt;&gt;"",$H17&gt;$N$32),AND($I17&lt;&gt;"",$I17&gt;$N$32),AND($J17&lt;&gt;"",$J17&gt;$N$32),AND($K17&lt;&gt;"",$K17&gt;$N$32),AND($L17&lt;&gt;"",$L17&gt;$N$32)),"A",""))</f>
        <v/>
      </c>
      <c r="H32" s="38" t="str">
        <f>IF(C13="","",IF(OR(AND($C22&lt;&gt;"",$C22&gt;$N$32),AND($D22&lt;&gt;"",$D22&gt;$N$32),AND($E22&lt;&gt;"",$E22&gt;$N$32),AND($F22&lt;&gt;"",$F22&gt;$N$32),AND($G22&lt;&gt;"",$G22&gt;$N$32),AND($H22&lt;&gt;"",$H22&gt;$N$32),AND($I22&lt;&gt;"",$I22&gt;$N$32),AND($J22&lt;&gt;"",$J22&gt;$N$32),AND($K22&lt;&gt;"",$K22&gt;$N$32),AND($L22&lt;&gt;"",$L22&gt;$N$32)),"B",""))</f>
        <v/>
      </c>
      <c r="I32" s="38" t="str">
        <f>IF(C13="","",IF(OR(AND($C27&lt;&gt;"",$C27&gt;$N$32),AND($D27&lt;&gt;"",$D27&gt;$N$32),AND($E27&lt;&gt;"",$E27&gt;$N$32),AND($F27&lt;&gt;"",$F27&gt;$N$32),AND($G27&lt;&gt;"",$G27&gt;$N$32),AND($H27&lt;&gt;"",$H27&gt;$N$32),AND($I27&lt;&gt;"",$I27&gt;$N$32),AND($J27&lt;&gt;"",$J27&gt;$N$32),AND($K27&lt;&gt;"",$K27&gt;$N$32),AND($L27&lt;&gt;"",$L27&gt;$N$32)),"C",""))</f>
        <v/>
      </c>
      <c r="J32" s="37" t="str">
        <f>IF(C13="","",IF(OR(G32&lt;&gt;"",H32&lt;&gt;"",I32&lt;&gt;""),"OUT OF CONTROL",""))</f>
        <v/>
      </c>
      <c r="K32" s="39"/>
      <c r="L32" s="39"/>
      <c r="M32" s="40" t="s">
        <v>444</v>
      </c>
      <c r="N32" s="109" t="str">
        <f>IF(C13&lt;&gt;"",IF(F9=3,2.58*N30,3.27*N30),"")</f>
        <v/>
      </c>
      <c r="O32" s="10"/>
      <c r="P32" s="41" t="s">
        <v>395</v>
      </c>
      <c r="Q32" s="352" t="str">
        <f>CONCATENATE("( ",E8," - ",D8," ) / 6")</f>
        <v>(  -  ) / 6</v>
      </c>
      <c r="R32" s="352"/>
      <c r="S32" s="352"/>
      <c r="T32" s="118">
        <v>10</v>
      </c>
      <c r="U32" s="119">
        <v>0.3145</v>
      </c>
      <c r="V32" s="42"/>
      <c r="W32" s="41" t="s">
        <v>395</v>
      </c>
      <c r="X32" s="332" t="str">
        <f>IF(C13&lt;&gt;"",CONCATENATE("1.41(",TEXT($Q$29,"0.000"),"/",TEXT($Q$25,"0.000"),")"),"")</f>
        <v/>
      </c>
      <c r="Y32" s="333"/>
    </row>
    <row r="33" spans="1:25" ht="18" customHeight="1">
      <c r="A33" s="354" t="s">
        <v>445</v>
      </c>
      <c r="B33" s="354"/>
      <c r="C33" s="354"/>
      <c r="D33" s="354"/>
      <c r="E33" s="354"/>
      <c r="F33" s="354"/>
      <c r="G33" s="354"/>
      <c r="H33" s="354"/>
      <c r="I33" s="354"/>
      <c r="J33" s="354"/>
      <c r="K33" s="354"/>
      <c r="L33" s="354"/>
      <c r="M33" s="354"/>
      <c r="N33" s="355"/>
      <c r="O33" s="10"/>
      <c r="P33" s="41" t="s">
        <v>395</v>
      </c>
      <c r="Q33" s="331" t="str">
        <f>IF(C13&lt;&gt;"",(E8-D8)/6,"")</f>
        <v/>
      </c>
      <c r="R33" s="331"/>
      <c r="S33" s="331"/>
      <c r="T33" s="19"/>
      <c r="U33" s="43"/>
      <c r="V33" s="19"/>
      <c r="W33" s="41" t="s">
        <v>395</v>
      </c>
      <c r="X33" s="332" t="str">
        <f>IF(C13&lt;&gt;"",TRUNC(1.41*($Q$29/$Q$25)),"")</f>
        <v/>
      </c>
      <c r="Y33" s="333"/>
    </row>
    <row r="34" spans="1:25" ht="18" customHeight="1">
      <c r="A34" s="354"/>
      <c r="B34" s="354"/>
      <c r="C34" s="354"/>
      <c r="D34" s="354"/>
      <c r="E34" s="354"/>
      <c r="F34" s="354"/>
      <c r="G34" s="354"/>
      <c r="H34" s="354"/>
      <c r="I34" s="354"/>
      <c r="J34" s="354"/>
      <c r="K34" s="354"/>
      <c r="L34" s="354"/>
      <c r="M34" s="354"/>
      <c r="N34" s="355"/>
      <c r="O34" s="31"/>
      <c r="P34" s="44"/>
      <c r="Q34" s="45"/>
      <c r="R34" s="22"/>
      <c r="S34" s="22"/>
      <c r="T34" s="22"/>
      <c r="U34" s="46"/>
      <c r="V34" s="334" t="str">
        <f>IF(X33&lt;&gt;"",IF(X33&lt;5,"Gage discrimination low","Gage discrimination acceptable"),"")</f>
        <v/>
      </c>
      <c r="W34" s="335"/>
      <c r="X34" s="335"/>
      <c r="Y34" s="336"/>
    </row>
    <row r="35" spans="1:25">
      <c r="A35" s="354"/>
      <c r="B35" s="354"/>
      <c r="C35" s="354"/>
      <c r="D35" s="354"/>
      <c r="E35" s="354"/>
      <c r="F35" s="354"/>
      <c r="G35" s="354"/>
      <c r="H35" s="354"/>
      <c r="I35" s="354"/>
      <c r="J35" s="354"/>
      <c r="K35" s="354"/>
      <c r="L35" s="354"/>
      <c r="M35" s="354"/>
      <c r="N35" s="355"/>
      <c r="O35" s="337" t="s">
        <v>446</v>
      </c>
      <c r="P35" s="338"/>
      <c r="Q35" s="338"/>
      <c r="R35" s="338"/>
      <c r="S35" s="338"/>
      <c r="T35" s="338"/>
      <c r="U35" s="338"/>
      <c r="V35" s="338"/>
      <c r="W35" s="338"/>
      <c r="X35" s="338"/>
      <c r="Y35" s="339"/>
    </row>
    <row r="36" spans="1:25">
      <c r="A36" s="354"/>
      <c r="B36" s="354"/>
      <c r="C36" s="354"/>
      <c r="D36" s="354"/>
      <c r="E36" s="354"/>
      <c r="F36" s="354"/>
      <c r="G36" s="354"/>
      <c r="H36" s="354"/>
      <c r="I36" s="354"/>
      <c r="J36" s="354"/>
      <c r="K36" s="354"/>
      <c r="L36" s="354"/>
      <c r="M36" s="354"/>
      <c r="N36" s="355"/>
      <c r="O36" s="340"/>
      <c r="P36" s="341"/>
      <c r="Q36" s="341"/>
      <c r="R36" s="341"/>
      <c r="S36" s="341"/>
      <c r="T36" s="341"/>
      <c r="U36" s="341"/>
      <c r="V36" s="341"/>
      <c r="W36" s="341"/>
      <c r="X36" s="341"/>
      <c r="Y36" s="342"/>
    </row>
    <row r="37" spans="1:25" ht="13.5" thickBot="1">
      <c r="A37" s="354"/>
      <c r="B37" s="354"/>
      <c r="C37" s="354"/>
      <c r="D37" s="354"/>
      <c r="E37" s="354"/>
      <c r="F37" s="354"/>
      <c r="G37" s="354"/>
      <c r="H37" s="354"/>
      <c r="I37" s="354"/>
      <c r="J37" s="354"/>
      <c r="K37" s="354"/>
      <c r="L37" s="354"/>
      <c r="M37" s="354"/>
      <c r="N37" s="355"/>
      <c r="O37" s="343"/>
      <c r="P37" s="344"/>
      <c r="Q37" s="344"/>
      <c r="R37" s="344"/>
      <c r="S37" s="344"/>
      <c r="T37" s="344"/>
      <c r="U37" s="344"/>
      <c r="V37" s="344"/>
      <c r="W37" s="344"/>
      <c r="X37" s="344"/>
      <c r="Y37" s="345"/>
    </row>
    <row r="38" spans="1:25">
      <c r="A38" s="47" t="s">
        <v>447</v>
      </c>
      <c r="B38" s="48"/>
      <c r="C38" s="48"/>
      <c r="D38" s="48"/>
      <c r="E38" s="48"/>
      <c r="F38" s="48"/>
      <c r="G38" s="48"/>
      <c r="H38" s="48"/>
      <c r="I38" s="48"/>
      <c r="J38" s="48"/>
      <c r="K38" s="48"/>
      <c r="L38" s="48"/>
      <c r="M38" s="48"/>
      <c r="N38" s="49"/>
      <c r="O38" s="50"/>
      <c r="P38" s="19"/>
      <c r="Q38" s="19"/>
      <c r="R38" s="19"/>
      <c r="S38" s="19"/>
      <c r="T38" s="19"/>
      <c r="U38" s="19"/>
      <c r="V38" s="19"/>
      <c r="W38" s="19"/>
      <c r="X38" s="19"/>
      <c r="Y38" s="19"/>
    </row>
    <row r="39" spans="1:25">
      <c r="A39" s="51"/>
      <c r="B39" s="48"/>
      <c r="C39" s="48"/>
      <c r="D39" s="48"/>
      <c r="E39" s="48"/>
      <c r="F39" s="48"/>
      <c r="G39" s="48"/>
      <c r="H39" s="48"/>
      <c r="I39" s="48"/>
      <c r="J39" s="48"/>
      <c r="K39" s="48"/>
      <c r="L39" s="48"/>
      <c r="M39" s="48"/>
      <c r="N39" s="49"/>
      <c r="O39" s="50"/>
      <c r="P39" s="19"/>
      <c r="Q39" s="19"/>
      <c r="R39" s="19"/>
      <c r="S39" s="19"/>
      <c r="T39" s="19"/>
      <c r="U39" s="19"/>
      <c r="V39" s="19"/>
      <c r="W39" s="19"/>
      <c r="X39" s="19"/>
      <c r="Y39" s="19"/>
    </row>
    <row r="40" spans="1:25" ht="13.5" thickBot="1">
      <c r="A40" s="52"/>
      <c r="B40" s="53"/>
      <c r="C40" s="53"/>
      <c r="D40" s="53"/>
      <c r="E40" s="53"/>
      <c r="F40" s="53"/>
      <c r="G40" s="53"/>
      <c r="H40" s="53"/>
      <c r="I40" s="53"/>
      <c r="J40" s="53"/>
      <c r="K40" s="53"/>
      <c r="L40" s="53"/>
      <c r="M40" s="53"/>
      <c r="N40" s="54"/>
      <c r="O40" s="50"/>
      <c r="P40" s="19"/>
      <c r="Q40" s="19"/>
      <c r="R40" s="19"/>
      <c r="S40" s="19"/>
      <c r="T40" s="19"/>
      <c r="U40" s="19"/>
      <c r="V40" s="19"/>
      <c r="W40" s="19"/>
      <c r="X40" s="19"/>
      <c r="Y40" s="19"/>
    </row>
  </sheetData>
  <mergeCells count="119">
    <mergeCell ref="F3:I3"/>
    <mergeCell ref="J3:N3"/>
    <mergeCell ref="O3:Q3"/>
    <mergeCell ref="R3:U3"/>
    <mergeCell ref="V3:Y3"/>
    <mergeCell ref="A1:N1"/>
    <mergeCell ref="O1:Y1"/>
    <mergeCell ref="A2:N2"/>
    <mergeCell ref="O2:Y2"/>
    <mergeCell ref="A3:C3"/>
    <mergeCell ref="D3:E3"/>
    <mergeCell ref="A6:E6"/>
    <mergeCell ref="F6:I6"/>
    <mergeCell ref="J6:N6"/>
    <mergeCell ref="O6:Q6"/>
    <mergeCell ref="R6:U6"/>
    <mergeCell ref="V6:Y6"/>
    <mergeCell ref="V4:Y4"/>
    <mergeCell ref="A5:E5"/>
    <mergeCell ref="F5:I5"/>
    <mergeCell ref="J5:N5"/>
    <mergeCell ref="O5:Q5"/>
    <mergeCell ref="R5:U5"/>
    <mergeCell ref="V5:Y5"/>
    <mergeCell ref="A4:C4"/>
    <mergeCell ref="D4:E4"/>
    <mergeCell ref="F4:I4"/>
    <mergeCell ref="J4:N4"/>
    <mergeCell ref="O4:Q4"/>
    <mergeCell ref="R4:U4"/>
    <mergeCell ref="V7:Y7"/>
    <mergeCell ref="A8:C8"/>
    <mergeCell ref="F8:I8"/>
    <mergeCell ref="J8:N8"/>
    <mergeCell ref="O8:Q8"/>
    <mergeCell ref="R8:U8"/>
    <mergeCell ref="V8:Y8"/>
    <mergeCell ref="A7:C7"/>
    <mergeCell ref="D7:E7"/>
    <mergeCell ref="F7:I7"/>
    <mergeCell ref="J7:N7"/>
    <mergeCell ref="O7:Q7"/>
    <mergeCell ref="R7:U7"/>
    <mergeCell ref="R9:S9"/>
    <mergeCell ref="T9:U9"/>
    <mergeCell ref="V9:W9"/>
    <mergeCell ref="X9:Y9"/>
    <mergeCell ref="A10:E10"/>
    <mergeCell ref="F10:G10"/>
    <mergeCell ref="H10:I10"/>
    <mergeCell ref="J10:K10"/>
    <mergeCell ref="L10:N10"/>
    <mergeCell ref="O10:Q10"/>
    <mergeCell ref="A9:E9"/>
    <mergeCell ref="F9:G9"/>
    <mergeCell ref="H9:I9"/>
    <mergeCell ref="J9:K9"/>
    <mergeCell ref="L9:N9"/>
    <mergeCell ref="O9:Q9"/>
    <mergeCell ref="R10:S10"/>
    <mergeCell ref="T10:U10"/>
    <mergeCell ref="V10:W10"/>
    <mergeCell ref="X10:Y10"/>
    <mergeCell ref="A11:B11"/>
    <mergeCell ref="C11:L11"/>
    <mergeCell ref="M11:N12"/>
    <mergeCell ref="A12:B12"/>
    <mergeCell ref="O12:U12"/>
    <mergeCell ref="M15:N15"/>
    <mergeCell ref="Q15:S15"/>
    <mergeCell ref="X15:Y15"/>
    <mergeCell ref="O16:U16"/>
    <mergeCell ref="Q17:S17"/>
    <mergeCell ref="X17:Y17"/>
    <mergeCell ref="M13:N13"/>
    <mergeCell ref="Q13:S13"/>
    <mergeCell ref="X13:Y13"/>
    <mergeCell ref="M14:N14"/>
    <mergeCell ref="Q14:S14"/>
    <mergeCell ref="X14:Y14"/>
    <mergeCell ref="M20:N20"/>
    <mergeCell ref="Q18:U18"/>
    <mergeCell ref="O21:Q21"/>
    <mergeCell ref="O22:U22"/>
    <mergeCell ref="X22:Y22"/>
    <mergeCell ref="M23:N23"/>
    <mergeCell ref="Q23:S23"/>
    <mergeCell ref="X23:Y23"/>
    <mergeCell ref="M18:N18"/>
    <mergeCell ref="X18:Y18"/>
    <mergeCell ref="M19:N19"/>
    <mergeCell ref="Q19:S19"/>
    <mergeCell ref="X19:Y19"/>
    <mergeCell ref="Q27:S27"/>
    <mergeCell ref="X27:Y27"/>
    <mergeCell ref="A28:B29"/>
    <mergeCell ref="Q28:S28"/>
    <mergeCell ref="X28:Y28"/>
    <mergeCell ref="Q29:S29"/>
    <mergeCell ref="X29:Y29"/>
    <mergeCell ref="M24:N24"/>
    <mergeCell ref="Q24:S24"/>
    <mergeCell ref="X24:Y24"/>
    <mergeCell ref="M25:N25"/>
    <mergeCell ref="Q25:S25"/>
    <mergeCell ref="O26:S26"/>
    <mergeCell ref="Q33:S33"/>
    <mergeCell ref="X33:Y33"/>
    <mergeCell ref="V34:Y34"/>
    <mergeCell ref="O35:Y37"/>
    <mergeCell ref="B30:L30"/>
    <mergeCell ref="O30:S30"/>
    <mergeCell ref="B31:L31"/>
    <mergeCell ref="Q31:S31"/>
    <mergeCell ref="X31:Y31"/>
    <mergeCell ref="B32:D32"/>
    <mergeCell ref="Q32:S32"/>
    <mergeCell ref="X32:Y32"/>
    <mergeCell ref="A33:N37"/>
  </mergeCells>
  <printOptions horizontalCentered="1"/>
  <pageMargins left="0.75" right="0.75" top="0.75" bottom="0.75" header="0.5" footer="0.5"/>
  <pageSetup scale="49" orientation="portrait" r:id="rId1"/>
  <headerFooter alignWithMargins="0">
    <oddFooter>&amp;L&amp;8ELKAY PPAP FORM 
&amp;A&amp;CX-WI-QS-8.4-001-F1&amp;R&amp;8Page &amp;P of &amp;N</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63F8D-37E9-4E4E-B7B7-AB834A475D2A}">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EC23-9F95-489B-A353-5C9BAD4D3098}">
  <sheetPr codeName="Sheet2"/>
  <dimension ref="A1:BK30"/>
  <sheetViews>
    <sheetView topLeftCell="A16" zoomScale="130" zoomScaleNormal="130" workbookViewId="0">
      <selection activeCell="BH19" sqref="BH19"/>
    </sheetView>
  </sheetViews>
  <sheetFormatPr defaultRowHeight="15"/>
  <cols>
    <col min="1" max="18" width="1.7109375" customWidth="1"/>
    <col min="19" max="21" width="2" customWidth="1"/>
    <col min="22" max="22" width="1.7109375" customWidth="1"/>
    <col min="23" max="23" width="2.140625" customWidth="1"/>
    <col min="24" max="24" width="2" customWidth="1"/>
    <col min="25" max="25" width="1.7109375" customWidth="1"/>
    <col min="26" max="26" width="2" customWidth="1"/>
    <col min="27" max="27" width="2.28515625" customWidth="1"/>
    <col min="28" max="54" width="1.7109375" customWidth="1"/>
    <col min="55" max="63" width="6.7109375" customWidth="1"/>
  </cols>
  <sheetData>
    <row r="1" spans="1:63" ht="14.45" customHeight="1">
      <c r="A1" s="190" t="s">
        <v>43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2"/>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c r="A4" s="192" t="s">
        <v>44</v>
      </c>
      <c r="B4" s="192"/>
      <c r="C4" s="192"/>
      <c r="D4" s="192"/>
      <c r="E4" s="192"/>
      <c r="F4" s="192"/>
      <c r="G4" s="192"/>
      <c r="H4" s="192"/>
      <c r="I4" s="192"/>
      <c r="J4" s="192"/>
      <c r="K4" s="192"/>
      <c r="L4" s="192"/>
      <c r="M4" s="192"/>
      <c r="N4" s="192"/>
      <c r="O4" s="192"/>
      <c r="P4" s="192"/>
      <c r="Q4" s="192"/>
      <c r="R4" s="192"/>
      <c r="S4" s="192"/>
      <c r="T4" s="192"/>
      <c r="U4" s="192"/>
      <c r="V4" s="192"/>
      <c r="W4" s="192" t="s">
        <v>45</v>
      </c>
      <c r="X4" s="192"/>
      <c r="Y4" s="192"/>
      <c r="Z4" s="192"/>
      <c r="AA4" s="192"/>
      <c r="AB4" s="192"/>
      <c r="AC4" s="192" t="s">
        <v>46</v>
      </c>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row>
    <row r="5" spans="1:63">
      <c r="A5" s="125">
        <f>'Cover Sheet'!J7</f>
        <v>0</v>
      </c>
      <c r="B5" s="126"/>
      <c r="C5" s="126"/>
      <c r="D5" s="126"/>
      <c r="E5" s="126"/>
      <c r="F5" s="126"/>
      <c r="G5" s="126"/>
      <c r="H5" s="126"/>
      <c r="I5" s="126"/>
      <c r="J5" s="126"/>
      <c r="K5" s="126"/>
      <c r="L5" s="126"/>
      <c r="M5" s="126"/>
      <c r="N5" s="126"/>
      <c r="O5" s="126"/>
      <c r="P5" s="126"/>
      <c r="Q5" s="126"/>
      <c r="R5" s="126"/>
      <c r="S5" s="126"/>
      <c r="T5" s="126"/>
      <c r="U5" s="126"/>
      <c r="V5" s="127"/>
      <c r="W5" s="135">
        <f>'Cover Sheet'!L8</f>
        <v>0</v>
      </c>
      <c r="X5" s="135"/>
      <c r="Y5" s="135"/>
      <c r="Z5" s="135"/>
      <c r="AA5" s="135"/>
      <c r="AB5" s="135"/>
      <c r="AC5" s="135">
        <f>'Cover Sheet'!K9</f>
        <v>0</v>
      </c>
      <c r="AD5" s="135"/>
      <c r="AE5" s="135"/>
      <c r="AF5" s="135"/>
      <c r="AG5" s="135"/>
      <c r="AH5" s="135"/>
      <c r="AI5" s="135"/>
      <c r="AJ5" s="135"/>
      <c r="AK5" s="135"/>
      <c r="AL5" s="135"/>
      <c r="AM5" s="135">
        <f>'Cover Sheet'!D10</f>
        <v>0</v>
      </c>
      <c r="AN5" s="135"/>
      <c r="AO5" s="135"/>
      <c r="AP5" s="135"/>
      <c r="AQ5" s="135"/>
      <c r="AR5" s="135"/>
      <c r="AS5" s="135"/>
      <c r="AT5" s="135"/>
      <c r="AU5" s="135">
        <f>'Cover Sheet'!E11</f>
        <v>0</v>
      </c>
      <c r="AV5" s="135"/>
      <c r="AW5" s="135"/>
      <c r="AX5" s="135"/>
      <c r="AY5" s="135"/>
      <c r="AZ5" s="135"/>
      <c r="BA5" s="135"/>
      <c r="BB5" s="135"/>
    </row>
    <row r="6" spans="1:63">
      <c r="A6" s="193" t="s">
        <v>47</v>
      </c>
      <c r="B6" s="193"/>
      <c r="C6" s="193"/>
      <c r="D6" s="193"/>
      <c r="E6" s="193"/>
      <c r="F6" s="193"/>
      <c r="G6" s="193"/>
      <c r="H6" s="193"/>
      <c r="I6" s="193"/>
      <c r="J6" s="193"/>
      <c r="K6" s="193"/>
      <c r="L6" s="193"/>
      <c r="M6" s="193"/>
      <c r="N6" s="193"/>
      <c r="O6" s="193"/>
      <c r="P6" s="193"/>
      <c r="Q6" s="193" t="s">
        <v>48</v>
      </c>
      <c r="R6" s="193"/>
      <c r="S6" s="193"/>
      <c r="T6" s="193"/>
      <c r="U6" s="193"/>
      <c r="V6" s="193"/>
      <c r="W6" s="193" t="s">
        <v>49</v>
      </c>
      <c r="X6" s="193"/>
      <c r="Y6" s="193"/>
      <c r="Z6" s="193"/>
      <c r="AA6" s="193"/>
      <c r="AB6" s="193"/>
      <c r="AC6" s="193" t="s">
        <v>50</v>
      </c>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63">
      <c r="A7" s="135">
        <f>'Cover Sheet'!AK4</f>
        <v>0</v>
      </c>
      <c r="B7" s="135"/>
      <c r="C7" s="135"/>
      <c r="D7" s="135"/>
      <c r="E7" s="135"/>
      <c r="F7" s="135"/>
      <c r="G7" s="135"/>
      <c r="H7" s="135"/>
      <c r="I7" s="135"/>
      <c r="J7" s="135"/>
      <c r="K7" s="135"/>
      <c r="L7" s="135"/>
      <c r="M7" s="135"/>
      <c r="N7" s="135"/>
      <c r="O7" s="135"/>
      <c r="P7" s="135"/>
      <c r="Q7" s="135">
        <f>'Cover Sheet'!G5</f>
        <v>0</v>
      </c>
      <c r="R7" s="135"/>
      <c r="S7" s="135"/>
      <c r="T7" s="135"/>
      <c r="U7" s="135"/>
      <c r="V7" s="135"/>
      <c r="W7" s="135">
        <f>'Cover Sheet'!AJ5</f>
        <v>0</v>
      </c>
      <c r="X7" s="135"/>
      <c r="Y7" s="135"/>
      <c r="Z7" s="135"/>
      <c r="AA7" s="135"/>
      <c r="AB7" s="135"/>
      <c r="AC7" s="135">
        <f>'Cover Sheet'!H4</f>
        <v>0</v>
      </c>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row>
    <row r="8" spans="1:63" ht="14.45" customHeight="1">
      <c r="A8" s="194" t="s">
        <v>51</v>
      </c>
      <c r="B8" s="194"/>
      <c r="C8" s="194"/>
      <c r="D8" s="194"/>
      <c r="E8" s="194"/>
      <c r="F8" s="194"/>
      <c r="G8" s="194"/>
      <c r="H8" s="194"/>
      <c r="I8" s="194"/>
      <c r="J8" s="194"/>
      <c r="K8" s="194"/>
      <c r="L8" s="194"/>
      <c r="M8" s="194"/>
      <c r="N8" s="194"/>
      <c r="O8" s="194"/>
      <c r="P8" s="194"/>
      <c r="Q8" s="194"/>
      <c r="R8" s="194"/>
      <c r="S8" s="194"/>
      <c r="T8" s="194" t="s">
        <v>52</v>
      </c>
      <c r="U8" s="194"/>
      <c r="V8" s="194"/>
      <c r="W8" s="194"/>
      <c r="X8" s="194"/>
      <c r="Y8" s="194"/>
      <c r="Z8" s="194"/>
      <c r="AA8" s="194"/>
      <c r="AB8" s="194"/>
      <c r="AC8" s="194"/>
      <c r="AD8" s="194"/>
      <c r="AE8" s="194"/>
      <c r="AF8" s="194"/>
      <c r="AG8" s="194"/>
      <c r="AH8" s="194"/>
      <c r="AI8" s="194"/>
      <c r="AJ8" s="194"/>
      <c r="AK8" s="194" t="s">
        <v>53</v>
      </c>
      <c r="AL8" s="194"/>
      <c r="AM8" s="194"/>
      <c r="AN8" s="194"/>
      <c r="AO8" s="194"/>
      <c r="AP8" s="194"/>
      <c r="AQ8" s="194"/>
      <c r="AR8" s="194"/>
      <c r="AS8" s="194"/>
      <c r="AT8" s="194"/>
      <c r="AU8" s="194"/>
      <c r="AV8" s="194"/>
      <c r="AW8" s="194"/>
      <c r="AX8" s="194"/>
      <c r="AY8" s="194"/>
      <c r="AZ8" s="194"/>
      <c r="BA8" s="194"/>
      <c r="BB8" s="194"/>
    </row>
    <row r="9" spans="1:63">
      <c r="A9" s="135">
        <f>'Cover Sheet'!AH7</f>
        <v>0</v>
      </c>
      <c r="B9" s="135"/>
      <c r="C9" s="135"/>
      <c r="D9" s="135"/>
      <c r="E9" s="135"/>
      <c r="F9" s="135"/>
      <c r="G9" s="135"/>
      <c r="H9" s="135"/>
      <c r="I9" s="135"/>
      <c r="J9" s="135"/>
      <c r="K9" s="135"/>
      <c r="L9" s="135"/>
      <c r="M9" s="135"/>
      <c r="N9" s="135"/>
      <c r="O9" s="135"/>
      <c r="P9" s="135"/>
      <c r="Q9" s="135"/>
      <c r="R9" s="135"/>
      <c r="S9" s="135"/>
      <c r="T9" s="135">
        <f>'Cover Sheet'!AF8</f>
        <v>0</v>
      </c>
      <c r="U9" s="135"/>
      <c r="V9" s="135"/>
      <c r="W9" s="135"/>
      <c r="X9" s="135"/>
      <c r="Y9" s="135"/>
      <c r="Z9" s="135"/>
      <c r="AA9" s="135"/>
      <c r="AB9" s="135"/>
      <c r="AC9" s="135"/>
      <c r="AD9" s="135"/>
      <c r="AE9" s="135"/>
      <c r="AF9" s="135"/>
      <c r="AG9" s="135"/>
      <c r="AH9" s="135"/>
      <c r="AI9" s="135"/>
      <c r="AJ9" s="135"/>
      <c r="AK9" s="135">
        <f>'Cover Sheet'!AL10</f>
        <v>0</v>
      </c>
      <c r="AL9" s="135"/>
      <c r="AM9" s="135"/>
      <c r="AN9" s="135"/>
      <c r="AO9" s="135"/>
      <c r="AP9" s="135"/>
      <c r="AQ9" s="135"/>
      <c r="AR9" s="135"/>
      <c r="AS9" s="135"/>
      <c r="AT9" s="135"/>
      <c r="AU9" s="135"/>
      <c r="AV9" s="135"/>
      <c r="AW9" s="135"/>
      <c r="AX9" s="135"/>
      <c r="AY9" s="135"/>
      <c r="AZ9" s="135"/>
      <c r="BA9" s="135"/>
      <c r="BB9" s="135"/>
    </row>
    <row r="10" spans="1:63">
      <c r="A10" s="194" t="s">
        <v>54</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E10" s="3"/>
    </row>
    <row r="11" spans="1:63">
      <c r="A11" s="125">
        <f>'Cover Sheet'!AJ14</f>
        <v>0</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7"/>
      <c r="BE11" s="3"/>
    </row>
    <row r="12" spans="1:63">
      <c r="A12" s="194" t="s">
        <v>55</v>
      </c>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row>
    <row r="13" spans="1:63">
      <c r="A13" s="196" t="s">
        <v>56</v>
      </c>
      <c r="B13" s="196"/>
      <c r="C13" s="196"/>
      <c r="D13" s="196"/>
      <c r="E13" s="196"/>
      <c r="F13" s="196"/>
      <c r="G13" s="196"/>
      <c r="H13" s="196"/>
      <c r="I13" s="196"/>
      <c r="J13" s="196"/>
      <c r="K13" s="196"/>
      <c r="L13" s="196"/>
      <c r="M13" s="196"/>
      <c r="N13" s="196"/>
      <c r="O13" s="196"/>
      <c r="P13" s="196"/>
      <c r="Q13" s="196"/>
      <c r="R13" s="196"/>
      <c r="S13" s="196" t="s">
        <v>57</v>
      </c>
      <c r="T13" s="196"/>
      <c r="U13" s="196"/>
      <c r="V13" s="196"/>
      <c r="W13" s="196"/>
      <c r="X13" s="196"/>
      <c r="Y13" s="196"/>
      <c r="Z13" s="196"/>
      <c r="AA13" s="196"/>
      <c r="AB13" s="196"/>
      <c r="AC13" s="196"/>
      <c r="AD13" s="196"/>
      <c r="AE13" s="196"/>
      <c r="AF13" s="196"/>
      <c r="AG13" s="196"/>
      <c r="AH13" s="196"/>
      <c r="AI13" s="196"/>
      <c r="AJ13" s="196"/>
      <c r="AK13" s="196" t="s">
        <v>58</v>
      </c>
      <c r="AL13" s="196"/>
      <c r="AM13" s="196"/>
      <c r="AN13" s="196"/>
      <c r="AO13" s="196"/>
      <c r="AP13" s="196"/>
      <c r="AQ13" s="196"/>
      <c r="AR13" s="196"/>
      <c r="AS13" s="196"/>
      <c r="AT13" s="196"/>
      <c r="AU13" s="196"/>
      <c r="AV13" s="196"/>
      <c r="AW13" s="196"/>
      <c r="AX13" s="196"/>
      <c r="AY13" s="196"/>
      <c r="AZ13" s="196"/>
      <c r="BA13" s="196"/>
      <c r="BB13" s="196"/>
      <c r="BC13" s="83"/>
      <c r="BD13" s="2"/>
      <c r="BE13" s="2"/>
      <c r="BF13" s="2"/>
      <c r="BG13" s="2"/>
    </row>
    <row r="14" spans="1:63">
      <c r="A14" s="196" t="s">
        <v>59</v>
      </c>
      <c r="B14" s="196"/>
      <c r="C14" s="196"/>
      <c r="D14" s="196"/>
      <c r="E14" s="196"/>
      <c r="F14" s="196"/>
      <c r="G14" s="196"/>
      <c r="H14" s="196"/>
      <c r="I14" s="196"/>
      <c r="J14" s="196"/>
      <c r="K14" s="196"/>
      <c r="L14" s="196"/>
      <c r="M14" s="196"/>
      <c r="N14" s="196"/>
      <c r="O14" s="196"/>
      <c r="P14" s="196"/>
      <c r="Q14" s="196"/>
      <c r="R14" s="196"/>
      <c r="S14" s="196" t="s">
        <v>60</v>
      </c>
      <c r="T14" s="196"/>
      <c r="U14" s="196"/>
      <c r="V14" s="196"/>
      <c r="W14" s="196"/>
      <c r="X14" s="196"/>
      <c r="Y14" s="196"/>
      <c r="Z14" s="196"/>
      <c r="AA14" s="196"/>
      <c r="AB14" s="196"/>
      <c r="AC14" s="196"/>
      <c r="AD14" s="196"/>
      <c r="AE14" s="196"/>
      <c r="AF14" s="196"/>
      <c r="AG14" s="196"/>
      <c r="AH14" s="196"/>
      <c r="AI14" s="196"/>
      <c r="AJ14" s="196"/>
      <c r="AK14" s="196" t="s">
        <v>61</v>
      </c>
      <c r="AL14" s="196"/>
      <c r="AM14" s="196"/>
      <c r="AN14" s="196"/>
      <c r="AO14" s="196"/>
      <c r="AP14" s="196"/>
      <c r="AQ14" s="196"/>
      <c r="AR14" s="196"/>
      <c r="AS14" s="196"/>
      <c r="AT14" s="196"/>
      <c r="AU14" s="196"/>
      <c r="AV14" s="196"/>
      <c r="AW14" s="196"/>
      <c r="AX14" s="196"/>
      <c r="AY14" s="196"/>
      <c r="AZ14" s="196"/>
      <c r="BA14" s="196"/>
      <c r="BB14" s="196"/>
      <c r="BC14" s="83"/>
      <c r="BD14" s="2"/>
      <c r="BE14" s="2"/>
      <c r="BF14" s="2"/>
      <c r="BG14" s="2"/>
    </row>
    <row r="15" spans="1:63">
      <c r="A15" s="196" t="s">
        <v>62</v>
      </c>
      <c r="B15" s="196"/>
      <c r="C15" s="196"/>
      <c r="D15" s="196"/>
      <c r="E15" s="196"/>
      <c r="F15" s="196"/>
      <c r="G15" s="196"/>
      <c r="H15" s="196"/>
      <c r="I15" s="196"/>
      <c r="J15" s="196"/>
      <c r="K15" s="196"/>
      <c r="L15" s="196"/>
      <c r="M15" s="196"/>
      <c r="N15" s="196"/>
      <c r="O15" s="196"/>
      <c r="P15" s="196"/>
      <c r="Q15" s="196"/>
      <c r="R15" s="196"/>
      <c r="S15" s="196" t="s">
        <v>63</v>
      </c>
      <c r="T15" s="196"/>
      <c r="U15" s="196"/>
      <c r="V15" s="196"/>
      <c r="W15" s="196"/>
      <c r="X15" s="196"/>
      <c r="Y15" s="196"/>
      <c r="Z15" s="196"/>
      <c r="AA15" s="196"/>
      <c r="AB15" s="196"/>
      <c r="AC15" s="196"/>
      <c r="AD15" s="196"/>
      <c r="AE15" s="196"/>
      <c r="AF15" s="196"/>
      <c r="AG15" s="196"/>
      <c r="AH15" s="196"/>
      <c r="AI15" s="196"/>
      <c r="AJ15" s="196"/>
      <c r="AK15" s="196" t="s">
        <v>64</v>
      </c>
      <c r="AL15" s="196"/>
      <c r="AM15" s="196"/>
      <c r="AN15" s="196"/>
      <c r="AO15" s="196"/>
      <c r="AP15" s="196"/>
      <c r="AQ15" s="196"/>
      <c r="AR15" s="196"/>
      <c r="AS15" s="196"/>
      <c r="AT15" s="196"/>
      <c r="AU15" s="196"/>
      <c r="AV15" s="196"/>
      <c r="AW15" s="196"/>
      <c r="AX15" s="196"/>
      <c r="AY15" s="196"/>
      <c r="AZ15" s="196"/>
      <c r="BA15" s="196"/>
      <c r="BB15" s="196"/>
      <c r="BC15" s="83"/>
      <c r="BD15" s="2"/>
      <c r="BE15" s="2"/>
      <c r="BF15" s="2"/>
      <c r="BG15" s="2"/>
    </row>
    <row r="16" spans="1:63">
      <c r="A16" s="196" t="s">
        <v>65</v>
      </c>
      <c r="B16" s="196"/>
      <c r="C16" s="196"/>
      <c r="D16" s="196"/>
      <c r="E16" s="196"/>
      <c r="F16" s="196"/>
      <c r="G16" s="196"/>
      <c r="H16" s="196"/>
      <c r="I16" s="196"/>
      <c r="J16" s="196"/>
      <c r="K16" s="196"/>
      <c r="L16" s="196"/>
      <c r="M16" s="196"/>
      <c r="N16" s="196"/>
      <c r="O16" s="196"/>
      <c r="P16" s="196"/>
      <c r="Q16" s="196"/>
      <c r="R16" s="196"/>
      <c r="S16" s="196" t="s">
        <v>66</v>
      </c>
      <c r="T16" s="196"/>
      <c r="U16" s="196"/>
      <c r="V16" s="196"/>
      <c r="W16" s="196"/>
      <c r="X16" s="196"/>
      <c r="Y16" s="196"/>
      <c r="Z16" s="196"/>
      <c r="AA16" s="196"/>
      <c r="AB16" s="196"/>
      <c r="AC16" s="196"/>
      <c r="AD16" s="196"/>
      <c r="AE16" s="196"/>
      <c r="AF16" s="196"/>
      <c r="AG16" s="196"/>
      <c r="AH16" s="196"/>
      <c r="AI16" s="196"/>
      <c r="AJ16" s="196"/>
      <c r="AK16" s="196" t="s">
        <v>67</v>
      </c>
      <c r="AL16" s="196"/>
      <c r="AM16" s="196"/>
      <c r="AN16" s="196"/>
      <c r="AO16" s="196"/>
      <c r="AP16" s="196"/>
      <c r="AQ16" s="196"/>
      <c r="AR16" s="196"/>
      <c r="AS16" s="196"/>
      <c r="AT16" s="196"/>
      <c r="AU16" s="196"/>
      <c r="AV16" s="196"/>
      <c r="AW16" s="196"/>
      <c r="AX16" s="196"/>
      <c r="AY16" s="196"/>
      <c r="AZ16" s="196"/>
      <c r="BA16" s="196"/>
      <c r="BB16" s="196"/>
      <c r="BC16" s="83"/>
      <c r="BD16" s="2"/>
      <c r="BE16" s="2"/>
      <c r="BF16" s="2"/>
      <c r="BG16" s="2"/>
    </row>
    <row r="17" spans="1:54">
      <c r="A17" s="194" t="s">
        <v>68</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row>
    <row r="18" spans="1:54">
      <c r="A18" s="170" t="s">
        <v>69</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row>
    <row r="19" spans="1:54">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row>
    <row r="20" spans="1:54">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row>
    <row r="21" spans="1:54">
      <c r="A21" s="169" t="s">
        <v>70</v>
      </c>
      <c r="B21" s="169"/>
      <c r="C21" s="169"/>
      <c r="D21" s="169"/>
      <c r="E21" s="169"/>
      <c r="F21" s="169"/>
      <c r="G21" s="169"/>
      <c r="H21" s="169"/>
      <c r="I21" s="169"/>
      <c r="J21" s="169"/>
      <c r="K21" s="169"/>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row>
    <row r="22" spans="1:54">
      <c r="A22" s="169"/>
      <c r="B22" s="169"/>
      <c r="C22" s="169"/>
      <c r="D22" s="169"/>
      <c r="E22" s="169"/>
      <c r="F22" s="169"/>
      <c r="G22" s="169"/>
      <c r="H22" s="169"/>
      <c r="I22" s="169"/>
      <c r="J22" s="169"/>
      <c r="K22" s="169"/>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row>
    <row r="23" spans="1:54">
      <c r="A23" s="169"/>
      <c r="B23" s="169"/>
      <c r="C23" s="169"/>
      <c r="D23" s="169"/>
      <c r="E23" s="169"/>
      <c r="F23" s="169"/>
      <c r="G23" s="169"/>
      <c r="H23" s="169"/>
      <c r="I23" s="169"/>
      <c r="J23" s="169"/>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row>
    <row r="24" spans="1:54">
      <c r="A24" s="169" t="s">
        <v>71</v>
      </c>
      <c r="B24" s="169"/>
      <c r="C24" s="169"/>
      <c r="D24" s="169"/>
      <c r="E24" s="169"/>
      <c r="F24" s="169"/>
      <c r="G24" s="125"/>
      <c r="H24" s="126"/>
      <c r="I24" s="126"/>
      <c r="J24" s="126"/>
      <c r="K24" s="126"/>
      <c r="L24" s="126"/>
      <c r="M24" s="126"/>
      <c r="N24" s="126"/>
      <c r="O24" s="126"/>
      <c r="P24" s="126"/>
      <c r="Q24" s="126"/>
      <c r="R24" s="126"/>
      <c r="S24" s="126"/>
      <c r="T24" s="127"/>
      <c r="U24" s="169" t="s">
        <v>72</v>
      </c>
      <c r="V24" s="169"/>
      <c r="W24" s="169"/>
      <c r="X24" s="125"/>
      <c r="Y24" s="126"/>
      <c r="Z24" s="126"/>
      <c r="AA24" s="126"/>
      <c r="AB24" s="126"/>
      <c r="AC24" s="126"/>
      <c r="AD24" s="126"/>
      <c r="AE24" s="126"/>
      <c r="AF24" s="126"/>
      <c r="AG24" s="126"/>
      <c r="AH24" s="126"/>
      <c r="AI24" s="126"/>
      <c r="AJ24" s="127"/>
      <c r="AK24" s="169" t="s">
        <v>73</v>
      </c>
      <c r="AL24" s="169"/>
      <c r="AM24" s="169"/>
      <c r="AN24" s="169"/>
      <c r="AO24" s="169"/>
      <c r="AP24" s="135"/>
      <c r="AQ24" s="135"/>
      <c r="AR24" s="135"/>
      <c r="AS24" s="135"/>
      <c r="AT24" s="135"/>
      <c r="AU24" s="135"/>
      <c r="AV24" s="135"/>
      <c r="AW24" s="135"/>
      <c r="AX24" s="135"/>
      <c r="AY24" s="135"/>
      <c r="AZ24" s="135"/>
      <c r="BA24" s="135"/>
      <c r="BB24" s="135"/>
    </row>
    <row r="25" spans="1:54">
      <c r="A25" s="169" t="s">
        <v>74</v>
      </c>
      <c r="B25" s="169"/>
      <c r="C25" s="169"/>
      <c r="D25" s="169"/>
      <c r="E25" s="169"/>
      <c r="F25" s="169"/>
      <c r="G25" s="169"/>
      <c r="H25" s="169"/>
      <c r="I25" s="169"/>
      <c r="J25" s="125"/>
      <c r="K25" s="126"/>
      <c r="L25" s="126"/>
      <c r="M25" s="126"/>
      <c r="N25" s="126"/>
      <c r="O25" s="126"/>
      <c r="P25" s="126"/>
      <c r="Q25" s="126"/>
      <c r="R25" s="126"/>
      <c r="S25" s="126"/>
      <c r="T25" s="126"/>
      <c r="U25" s="126"/>
      <c r="V25" s="126"/>
      <c r="W25" s="126"/>
      <c r="X25" s="126"/>
      <c r="Y25" s="126"/>
      <c r="Z25" s="126"/>
      <c r="AA25" s="126"/>
      <c r="AB25" s="126"/>
      <c r="AC25" s="126"/>
      <c r="AD25" s="126"/>
      <c r="AE25" s="126"/>
      <c r="AF25" s="127"/>
      <c r="AG25" s="169" t="s">
        <v>75</v>
      </c>
      <c r="AH25" s="169"/>
      <c r="AI25" s="169"/>
      <c r="AJ25" s="135"/>
      <c r="AK25" s="135"/>
      <c r="AL25" s="135"/>
      <c r="AM25" s="135"/>
      <c r="AN25" s="135"/>
      <c r="AO25" s="135"/>
      <c r="AP25" s="135"/>
      <c r="AQ25" s="135"/>
      <c r="AR25" s="135"/>
      <c r="AS25" s="135"/>
      <c r="AT25" s="135"/>
      <c r="AU25" s="135"/>
      <c r="AV25" s="135"/>
      <c r="AW25" s="135"/>
      <c r="AX25" s="135"/>
      <c r="AY25" s="135"/>
      <c r="AZ25" s="135"/>
      <c r="BA25" s="135"/>
      <c r="BB25" s="135"/>
    </row>
    <row r="26" spans="1:54" ht="12.75" customHeight="1">
      <c r="A26" s="180" t="s">
        <v>76</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row>
    <row r="27" spans="1:54" ht="14.45" customHeight="1">
      <c r="A27" s="179" t="s">
        <v>77</v>
      </c>
      <c r="B27" s="179"/>
      <c r="C27" s="179"/>
      <c r="D27" s="179"/>
      <c r="E27" s="179"/>
      <c r="F27" s="179"/>
      <c r="G27" s="179"/>
      <c r="H27" s="179"/>
      <c r="I27" s="179"/>
      <c r="J27" s="179"/>
      <c r="K27" s="179"/>
      <c r="L27" s="179"/>
      <c r="M27" s="178"/>
      <c r="N27" s="178"/>
      <c r="O27" s="175" t="s">
        <v>78</v>
      </c>
      <c r="P27" s="176"/>
      <c r="Q27" s="176"/>
      <c r="R27" s="176"/>
      <c r="S27" s="176"/>
      <c r="T27" s="176"/>
      <c r="U27" s="176"/>
      <c r="V27" s="176"/>
      <c r="W27" s="176"/>
      <c r="X27" s="176"/>
      <c r="Y27" s="176"/>
      <c r="Z27" s="177"/>
      <c r="AA27" s="181" t="s">
        <v>79</v>
      </c>
      <c r="AB27" s="182"/>
      <c r="AC27" s="182"/>
      <c r="AD27" s="182"/>
      <c r="AE27" s="182"/>
      <c r="AF27" s="182"/>
      <c r="AG27" s="182"/>
      <c r="AH27" s="182"/>
      <c r="AI27" s="182"/>
      <c r="AJ27" s="182"/>
      <c r="AK27" s="182"/>
      <c r="AL27" s="182"/>
      <c r="AM27" s="182"/>
      <c r="AN27" s="183"/>
      <c r="AO27" s="178"/>
      <c r="AP27" s="178"/>
      <c r="AQ27" s="175" t="s">
        <v>78</v>
      </c>
      <c r="AR27" s="176"/>
      <c r="AS27" s="176"/>
      <c r="AT27" s="176"/>
      <c r="AU27" s="176"/>
      <c r="AV27" s="176"/>
      <c r="AW27" s="176"/>
      <c r="AX27" s="176"/>
      <c r="AY27" s="176"/>
      <c r="AZ27" s="176"/>
      <c r="BA27" s="176"/>
      <c r="BB27" s="177"/>
    </row>
    <row r="28" spans="1:54">
      <c r="A28" s="179"/>
      <c r="B28" s="179"/>
      <c r="C28" s="179"/>
      <c r="D28" s="179"/>
      <c r="E28" s="179"/>
      <c r="F28" s="179"/>
      <c r="G28" s="179"/>
      <c r="H28" s="179"/>
      <c r="I28" s="179"/>
      <c r="J28" s="179"/>
      <c r="K28" s="179"/>
      <c r="L28" s="179"/>
      <c r="M28" s="178"/>
      <c r="N28" s="178"/>
      <c r="O28" s="175" t="s">
        <v>80</v>
      </c>
      <c r="P28" s="176"/>
      <c r="Q28" s="176"/>
      <c r="R28" s="176"/>
      <c r="S28" s="176"/>
      <c r="T28" s="176"/>
      <c r="U28" s="176"/>
      <c r="V28" s="176"/>
      <c r="W28" s="176"/>
      <c r="X28" s="176"/>
      <c r="Y28" s="176"/>
      <c r="Z28" s="177"/>
      <c r="AA28" s="184"/>
      <c r="AB28" s="185"/>
      <c r="AC28" s="185"/>
      <c r="AD28" s="185"/>
      <c r="AE28" s="185"/>
      <c r="AF28" s="185"/>
      <c r="AG28" s="185"/>
      <c r="AH28" s="185"/>
      <c r="AI28" s="185"/>
      <c r="AJ28" s="185"/>
      <c r="AK28" s="185"/>
      <c r="AL28" s="185"/>
      <c r="AM28" s="185"/>
      <c r="AN28" s="186"/>
      <c r="AO28" s="178"/>
      <c r="AP28" s="178"/>
      <c r="AQ28" s="175" t="s">
        <v>80</v>
      </c>
      <c r="AR28" s="176"/>
      <c r="AS28" s="176"/>
      <c r="AT28" s="176"/>
      <c r="AU28" s="176"/>
      <c r="AV28" s="176"/>
      <c r="AW28" s="176"/>
      <c r="AX28" s="176"/>
      <c r="AY28" s="176"/>
      <c r="AZ28" s="176"/>
      <c r="BA28" s="176"/>
      <c r="BB28" s="177"/>
    </row>
    <row r="29" spans="1:54">
      <c r="A29" s="179"/>
      <c r="B29" s="179"/>
      <c r="C29" s="179"/>
      <c r="D29" s="179"/>
      <c r="E29" s="179"/>
      <c r="F29" s="179"/>
      <c r="G29" s="179"/>
      <c r="H29" s="179"/>
      <c r="I29" s="179"/>
      <c r="J29" s="179"/>
      <c r="K29" s="179"/>
      <c r="L29" s="179"/>
      <c r="M29" s="178"/>
      <c r="N29" s="178"/>
      <c r="O29" s="175" t="s">
        <v>81</v>
      </c>
      <c r="P29" s="176"/>
      <c r="Q29" s="176"/>
      <c r="R29" s="176"/>
      <c r="S29" s="176"/>
      <c r="T29" s="176"/>
      <c r="U29" s="176"/>
      <c r="V29" s="176"/>
      <c r="W29" s="176"/>
      <c r="X29" s="176"/>
      <c r="Y29" s="176"/>
      <c r="Z29" s="177"/>
      <c r="AA29" s="187"/>
      <c r="AB29" s="188"/>
      <c r="AC29" s="188"/>
      <c r="AD29" s="188"/>
      <c r="AE29" s="188"/>
      <c r="AF29" s="188"/>
      <c r="AG29" s="188"/>
      <c r="AH29" s="188"/>
      <c r="AI29" s="188"/>
      <c r="AJ29" s="188"/>
      <c r="AK29" s="188"/>
      <c r="AL29" s="188"/>
      <c r="AM29" s="188"/>
      <c r="AN29" s="189"/>
      <c r="AO29" s="178"/>
      <c r="AP29" s="178"/>
      <c r="AQ29" s="175" t="s">
        <v>81</v>
      </c>
      <c r="AR29" s="176"/>
      <c r="AS29" s="176"/>
      <c r="AT29" s="176"/>
      <c r="AU29" s="176"/>
      <c r="AV29" s="176"/>
      <c r="AW29" s="176"/>
      <c r="AX29" s="176"/>
      <c r="AY29" s="176"/>
      <c r="AZ29" s="176"/>
      <c r="BA29" s="176"/>
      <c r="BB29" s="177"/>
    </row>
    <row r="30" spans="1:54">
      <c r="A30" s="175" t="s">
        <v>82</v>
      </c>
      <c r="B30" s="176"/>
      <c r="C30" s="176"/>
      <c r="D30" s="176"/>
      <c r="E30" s="176"/>
      <c r="F30" s="197"/>
      <c r="G30" s="197"/>
      <c r="H30" s="197"/>
      <c r="I30" s="197"/>
      <c r="J30" s="197"/>
      <c r="K30" s="197"/>
      <c r="L30" s="197"/>
      <c r="M30" s="197"/>
      <c r="N30" s="197"/>
      <c r="O30" s="197"/>
      <c r="P30" s="197"/>
      <c r="Q30" s="197"/>
      <c r="R30" s="197"/>
      <c r="S30" s="197"/>
      <c r="T30" s="197"/>
      <c r="U30" s="197"/>
      <c r="V30" s="197"/>
      <c r="W30" s="175" t="s">
        <v>83</v>
      </c>
      <c r="X30" s="176"/>
      <c r="Y30" s="176"/>
      <c r="Z30" s="176"/>
      <c r="AA30" s="176"/>
      <c r="AB30" s="176"/>
      <c r="AC30" s="198"/>
      <c r="AD30" s="198"/>
      <c r="AE30" s="198"/>
      <c r="AF30" s="198"/>
      <c r="AG30" s="198"/>
      <c r="AH30" s="198"/>
      <c r="AI30" s="198"/>
      <c r="AJ30" s="198"/>
      <c r="AK30" s="198"/>
      <c r="AL30" s="198"/>
      <c r="AM30" s="198"/>
      <c r="AN30" s="198"/>
      <c r="AO30" s="198"/>
      <c r="AP30" s="171" t="s">
        <v>75</v>
      </c>
      <c r="AQ30" s="171"/>
      <c r="AR30" s="171"/>
      <c r="AS30" s="172"/>
      <c r="AT30" s="173"/>
      <c r="AU30" s="173"/>
      <c r="AV30" s="173"/>
      <c r="AW30" s="173"/>
      <c r="AX30" s="173"/>
      <c r="AY30" s="173"/>
      <c r="AZ30" s="173"/>
      <c r="BA30" s="173"/>
      <c r="BB30" s="174"/>
    </row>
  </sheetData>
  <mergeCells count="73">
    <mergeCell ref="A30:E30"/>
    <mergeCell ref="F30:V30"/>
    <mergeCell ref="W30:AB30"/>
    <mergeCell ref="AC30:AO30"/>
    <mergeCell ref="S13:AJ13"/>
    <mergeCell ref="AK13:BB13"/>
    <mergeCell ref="A18:BB20"/>
    <mergeCell ref="A24:F24"/>
    <mergeCell ref="U24:W24"/>
    <mergeCell ref="AK24:AO24"/>
    <mergeCell ref="AP24:BB24"/>
    <mergeCell ref="G24:T24"/>
    <mergeCell ref="X24:AJ24"/>
    <mergeCell ref="AO29:AP29"/>
    <mergeCell ref="AQ29:BB29"/>
    <mergeCell ref="M28:N28"/>
    <mergeCell ref="A9:S9"/>
    <mergeCell ref="T9:AJ9"/>
    <mergeCell ref="AK9:BB9"/>
    <mergeCell ref="A10:BB10"/>
    <mergeCell ref="A17:BB17"/>
    <mergeCell ref="A16:R16"/>
    <mergeCell ref="S16:AJ16"/>
    <mergeCell ref="AK16:BB16"/>
    <mergeCell ref="A14:R14"/>
    <mergeCell ref="S14:AJ14"/>
    <mergeCell ref="AK14:BB14"/>
    <mergeCell ref="A15:R15"/>
    <mergeCell ref="S15:AJ15"/>
    <mergeCell ref="AK15:BB15"/>
    <mergeCell ref="A12:BB12"/>
    <mergeCell ref="A13:R13"/>
    <mergeCell ref="Q6:V6"/>
    <mergeCell ref="W6:AB6"/>
    <mergeCell ref="AC6:BB6"/>
    <mergeCell ref="A8:S8"/>
    <mergeCell ref="T8:AJ8"/>
    <mergeCell ref="AK8:BB8"/>
    <mergeCell ref="A7:P7"/>
    <mergeCell ref="Q7:V7"/>
    <mergeCell ref="W7:AB7"/>
    <mergeCell ref="AC7:BB7"/>
    <mergeCell ref="A6:P6"/>
    <mergeCell ref="A1:BB3"/>
    <mergeCell ref="A4:V4"/>
    <mergeCell ref="W4:AB4"/>
    <mergeCell ref="AC4:BB4"/>
    <mergeCell ref="A5:V5"/>
    <mergeCell ref="W5:AB5"/>
    <mergeCell ref="AC5:AL5"/>
    <mergeCell ref="AM5:AT5"/>
    <mergeCell ref="AU5:BB5"/>
    <mergeCell ref="O28:Z28"/>
    <mergeCell ref="AO27:AP27"/>
    <mergeCell ref="AQ27:BB27"/>
    <mergeCell ref="AO28:AP28"/>
    <mergeCell ref="AQ28:BB28"/>
    <mergeCell ref="A11:BB11"/>
    <mergeCell ref="A21:K23"/>
    <mergeCell ref="L21:BB23"/>
    <mergeCell ref="AP30:AR30"/>
    <mergeCell ref="AS30:BB30"/>
    <mergeCell ref="O29:Z29"/>
    <mergeCell ref="O27:Z27"/>
    <mergeCell ref="M29:N29"/>
    <mergeCell ref="A27:L29"/>
    <mergeCell ref="A26:BB26"/>
    <mergeCell ref="AA27:AN29"/>
    <mergeCell ref="M27:N27"/>
    <mergeCell ref="A25:I25"/>
    <mergeCell ref="AG25:AI25"/>
    <mergeCell ref="AJ25:BB25"/>
    <mergeCell ref="J25:AF2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76" r:id="rId4" name="Check Box 24">
              <controlPr defaultSize="0" autoFill="0" autoLine="0" autoPict="0">
                <anchor moveWithCells="1">
                  <from>
                    <xdr:col>12</xdr:col>
                    <xdr:colOff>9525</xdr:colOff>
                    <xdr:row>25</xdr:row>
                    <xdr:rowOff>142875</xdr:rowOff>
                  </from>
                  <to>
                    <xdr:col>18</xdr:col>
                    <xdr:colOff>123825</xdr:colOff>
                    <xdr:row>27</xdr:row>
                    <xdr:rowOff>28575</xdr:rowOff>
                  </to>
                </anchor>
              </controlPr>
            </control>
          </mc:Choice>
        </mc:AlternateContent>
        <mc:AlternateContent xmlns:mc="http://schemas.openxmlformats.org/markup-compatibility/2006">
          <mc:Choice Requires="x14">
            <control shapeId="23577" r:id="rId5" name="Check Box 25">
              <controlPr defaultSize="0" autoFill="0" autoLine="0" autoPict="0">
                <anchor moveWithCells="1">
                  <from>
                    <xdr:col>12</xdr:col>
                    <xdr:colOff>9525</xdr:colOff>
                    <xdr:row>26</xdr:row>
                    <xdr:rowOff>161925</xdr:rowOff>
                  </from>
                  <to>
                    <xdr:col>19</xdr:col>
                    <xdr:colOff>9525</xdr:colOff>
                    <xdr:row>28</xdr:row>
                    <xdr:rowOff>9525</xdr:rowOff>
                  </to>
                </anchor>
              </controlPr>
            </control>
          </mc:Choice>
        </mc:AlternateContent>
        <mc:AlternateContent xmlns:mc="http://schemas.openxmlformats.org/markup-compatibility/2006">
          <mc:Choice Requires="x14">
            <control shapeId="23578" r:id="rId6" name="Check Box 26">
              <controlPr defaultSize="0" autoFill="0" autoLine="0" autoPict="0">
                <anchor moveWithCells="1">
                  <from>
                    <xdr:col>12</xdr:col>
                    <xdr:colOff>9525</xdr:colOff>
                    <xdr:row>27</xdr:row>
                    <xdr:rowOff>161925</xdr:rowOff>
                  </from>
                  <to>
                    <xdr:col>19</xdr:col>
                    <xdr:colOff>9525</xdr:colOff>
                    <xdr:row>29</xdr:row>
                    <xdr:rowOff>9525</xdr:rowOff>
                  </to>
                </anchor>
              </controlPr>
            </control>
          </mc:Choice>
        </mc:AlternateContent>
        <mc:AlternateContent xmlns:mc="http://schemas.openxmlformats.org/markup-compatibility/2006">
          <mc:Choice Requires="x14">
            <control shapeId="23581" r:id="rId7" name="Check Box 29">
              <controlPr defaultSize="0" autoFill="0" autoLine="0" autoPict="0">
                <anchor moveWithCells="1">
                  <from>
                    <xdr:col>40</xdr:col>
                    <xdr:colOff>9525</xdr:colOff>
                    <xdr:row>25</xdr:row>
                    <xdr:rowOff>142875</xdr:rowOff>
                  </from>
                  <to>
                    <xdr:col>47</xdr:col>
                    <xdr:colOff>9525</xdr:colOff>
                    <xdr:row>27</xdr:row>
                    <xdr:rowOff>28575</xdr:rowOff>
                  </to>
                </anchor>
              </controlPr>
            </control>
          </mc:Choice>
        </mc:AlternateContent>
        <mc:AlternateContent xmlns:mc="http://schemas.openxmlformats.org/markup-compatibility/2006">
          <mc:Choice Requires="x14">
            <control shapeId="23582" r:id="rId8" name="Check Box 30">
              <controlPr defaultSize="0" autoFill="0" autoLine="0" autoPict="0">
                <anchor moveWithCells="1">
                  <from>
                    <xdr:col>40</xdr:col>
                    <xdr:colOff>9525</xdr:colOff>
                    <xdr:row>26</xdr:row>
                    <xdr:rowOff>161925</xdr:rowOff>
                  </from>
                  <to>
                    <xdr:col>47</xdr:col>
                    <xdr:colOff>19050</xdr:colOff>
                    <xdr:row>28</xdr:row>
                    <xdr:rowOff>9525</xdr:rowOff>
                  </to>
                </anchor>
              </controlPr>
            </control>
          </mc:Choice>
        </mc:AlternateContent>
        <mc:AlternateContent xmlns:mc="http://schemas.openxmlformats.org/markup-compatibility/2006">
          <mc:Choice Requires="x14">
            <control shapeId="23583" r:id="rId9" name="Check Box 31">
              <controlPr defaultSize="0" autoFill="0" autoLine="0" autoPict="0">
                <anchor moveWithCells="1">
                  <from>
                    <xdr:col>40</xdr:col>
                    <xdr:colOff>9525</xdr:colOff>
                    <xdr:row>27</xdr:row>
                    <xdr:rowOff>171450</xdr:rowOff>
                  </from>
                  <to>
                    <xdr:col>47</xdr:col>
                    <xdr:colOff>19050</xdr:colOff>
                    <xdr:row>29</xdr:row>
                    <xdr:rowOff>19050</xdr:rowOff>
                  </to>
                </anchor>
              </controlPr>
            </control>
          </mc:Choice>
        </mc:AlternateContent>
        <mc:AlternateContent xmlns:mc="http://schemas.openxmlformats.org/markup-compatibility/2006">
          <mc:Choice Requires="x14">
            <control shapeId="23584" r:id="rId10" name="Check Box 32">
              <controlPr defaultSize="0" autoFill="0" autoLine="0" autoPict="0">
                <anchor moveWithCells="1">
                  <from>
                    <xdr:col>0</xdr:col>
                    <xdr:colOff>0</xdr:colOff>
                    <xdr:row>11</xdr:row>
                    <xdr:rowOff>171450</xdr:rowOff>
                  </from>
                  <to>
                    <xdr:col>2</xdr:col>
                    <xdr:colOff>76200</xdr:colOff>
                    <xdr:row>13</xdr:row>
                    <xdr:rowOff>9525</xdr:rowOff>
                  </to>
                </anchor>
              </controlPr>
            </control>
          </mc:Choice>
        </mc:AlternateContent>
        <mc:AlternateContent xmlns:mc="http://schemas.openxmlformats.org/markup-compatibility/2006">
          <mc:Choice Requires="x14">
            <control shapeId="23586" r:id="rId11" name="Check Box 34">
              <controlPr defaultSize="0" autoFill="0" autoLine="0" autoPict="0">
                <anchor moveWithCells="1">
                  <from>
                    <xdr:col>0</xdr:col>
                    <xdr:colOff>0</xdr:colOff>
                    <xdr:row>13</xdr:row>
                    <xdr:rowOff>171450</xdr:rowOff>
                  </from>
                  <to>
                    <xdr:col>2</xdr:col>
                    <xdr:colOff>76200</xdr:colOff>
                    <xdr:row>15</xdr:row>
                    <xdr:rowOff>9525</xdr:rowOff>
                  </to>
                </anchor>
              </controlPr>
            </control>
          </mc:Choice>
        </mc:AlternateContent>
        <mc:AlternateContent xmlns:mc="http://schemas.openxmlformats.org/markup-compatibility/2006">
          <mc:Choice Requires="x14">
            <control shapeId="23587" r:id="rId12" name="Check Box 35">
              <controlPr defaultSize="0" autoFill="0" autoLine="0" autoPict="0">
                <anchor moveWithCells="1">
                  <from>
                    <xdr:col>0</xdr:col>
                    <xdr:colOff>0</xdr:colOff>
                    <xdr:row>12</xdr:row>
                    <xdr:rowOff>180975</xdr:rowOff>
                  </from>
                  <to>
                    <xdr:col>2</xdr:col>
                    <xdr:colOff>76200</xdr:colOff>
                    <xdr:row>14</xdr:row>
                    <xdr:rowOff>19050</xdr:rowOff>
                  </to>
                </anchor>
              </controlPr>
            </control>
          </mc:Choice>
        </mc:AlternateContent>
        <mc:AlternateContent xmlns:mc="http://schemas.openxmlformats.org/markup-compatibility/2006">
          <mc:Choice Requires="x14">
            <control shapeId="23588" r:id="rId13" name="Check Box 36">
              <controlPr defaultSize="0" autoFill="0" autoLine="0" autoPict="0">
                <anchor moveWithCells="1">
                  <from>
                    <xdr:col>0</xdr:col>
                    <xdr:colOff>0</xdr:colOff>
                    <xdr:row>14</xdr:row>
                    <xdr:rowOff>171450</xdr:rowOff>
                  </from>
                  <to>
                    <xdr:col>2</xdr:col>
                    <xdr:colOff>76200</xdr:colOff>
                    <xdr:row>16</xdr:row>
                    <xdr:rowOff>9525</xdr:rowOff>
                  </to>
                </anchor>
              </controlPr>
            </control>
          </mc:Choice>
        </mc:AlternateContent>
        <mc:AlternateContent xmlns:mc="http://schemas.openxmlformats.org/markup-compatibility/2006">
          <mc:Choice Requires="x14">
            <control shapeId="23589" r:id="rId14" name="Check Box 37">
              <controlPr defaultSize="0" autoFill="0" autoLine="0" autoPict="0">
                <anchor moveWithCells="1">
                  <from>
                    <xdr:col>17</xdr:col>
                    <xdr:colOff>114300</xdr:colOff>
                    <xdr:row>14</xdr:row>
                    <xdr:rowOff>171450</xdr:rowOff>
                  </from>
                  <to>
                    <xdr:col>20</xdr:col>
                    <xdr:colOff>28575</xdr:colOff>
                    <xdr:row>16</xdr:row>
                    <xdr:rowOff>9525</xdr:rowOff>
                  </to>
                </anchor>
              </controlPr>
            </control>
          </mc:Choice>
        </mc:AlternateContent>
        <mc:AlternateContent xmlns:mc="http://schemas.openxmlformats.org/markup-compatibility/2006">
          <mc:Choice Requires="x14">
            <control shapeId="23590" r:id="rId15" name="Check Box 38">
              <controlPr defaultSize="0" autoFill="0" autoLine="0" autoPict="0">
                <anchor moveWithCells="1">
                  <from>
                    <xdr:col>17</xdr:col>
                    <xdr:colOff>114300</xdr:colOff>
                    <xdr:row>13</xdr:row>
                    <xdr:rowOff>171450</xdr:rowOff>
                  </from>
                  <to>
                    <xdr:col>20</xdr:col>
                    <xdr:colOff>28575</xdr:colOff>
                    <xdr:row>15</xdr:row>
                    <xdr:rowOff>9525</xdr:rowOff>
                  </to>
                </anchor>
              </controlPr>
            </control>
          </mc:Choice>
        </mc:AlternateContent>
        <mc:AlternateContent xmlns:mc="http://schemas.openxmlformats.org/markup-compatibility/2006">
          <mc:Choice Requires="x14">
            <control shapeId="23591" r:id="rId16" name="Check Box 39">
              <controlPr defaultSize="0" autoFill="0" autoLine="0" autoPict="0">
                <anchor moveWithCells="1">
                  <from>
                    <xdr:col>17</xdr:col>
                    <xdr:colOff>114300</xdr:colOff>
                    <xdr:row>11</xdr:row>
                    <xdr:rowOff>190500</xdr:rowOff>
                  </from>
                  <to>
                    <xdr:col>20</xdr:col>
                    <xdr:colOff>28575</xdr:colOff>
                    <xdr:row>13</xdr:row>
                    <xdr:rowOff>28575</xdr:rowOff>
                  </to>
                </anchor>
              </controlPr>
            </control>
          </mc:Choice>
        </mc:AlternateContent>
        <mc:AlternateContent xmlns:mc="http://schemas.openxmlformats.org/markup-compatibility/2006">
          <mc:Choice Requires="x14">
            <control shapeId="23592" r:id="rId17" name="Check Box 40">
              <controlPr defaultSize="0" autoFill="0" autoLine="0" autoPict="0">
                <anchor moveWithCells="1">
                  <from>
                    <xdr:col>17</xdr:col>
                    <xdr:colOff>114300</xdr:colOff>
                    <xdr:row>12</xdr:row>
                    <xdr:rowOff>180975</xdr:rowOff>
                  </from>
                  <to>
                    <xdr:col>20</xdr:col>
                    <xdr:colOff>28575</xdr:colOff>
                    <xdr:row>14</xdr:row>
                    <xdr:rowOff>19050</xdr:rowOff>
                  </to>
                </anchor>
              </controlPr>
            </control>
          </mc:Choice>
        </mc:AlternateContent>
        <mc:AlternateContent xmlns:mc="http://schemas.openxmlformats.org/markup-compatibility/2006">
          <mc:Choice Requires="x14">
            <control shapeId="23593" r:id="rId18" name="Check Box 41">
              <controlPr defaultSize="0" autoFill="0" autoLine="0" autoPict="0">
                <anchor moveWithCells="1">
                  <from>
                    <xdr:col>35</xdr:col>
                    <xdr:colOff>95250</xdr:colOff>
                    <xdr:row>11</xdr:row>
                    <xdr:rowOff>190500</xdr:rowOff>
                  </from>
                  <to>
                    <xdr:col>38</xdr:col>
                    <xdr:colOff>57150</xdr:colOff>
                    <xdr:row>13</xdr:row>
                    <xdr:rowOff>28575</xdr:rowOff>
                  </to>
                </anchor>
              </controlPr>
            </control>
          </mc:Choice>
        </mc:AlternateContent>
        <mc:AlternateContent xmlns:mc="http://schemas.openxmlformats.org/markup-compatibility/2006">
          <mc:Choice Requires="x14">
            <control shapeId="23594" r:id="rId19" name="Check Box 42">
              <controlPr defaultSize="0" autoFill="0" autoLine="0" autoPict="0">
                <anchor moveWithCells="1">
                  <from>
                    <xdr:col>35</xdr:col>
                    <xdr:colOff>95250</xdr:colOff>
                    <xdr:row>12</xdr:row>
                    <xdr:rowOff>190500</xdr:rowOff>
                  </from>
                  <to>
                    <xdr:col>38</xdr:col>
                    <xdr:colOff>57150</xdr:colOff>
                    <xdr:row>14</xdr:row>
                    <xdr:rowOff>28575</xdr:rowOff>
                  </to>
                </anchor>
              </controlPr>
            </control>
          </mc:Choice>
        </mc:AlternateContent>
        <mc:AlternateContent xmlns:mc="http://schemas.openxmlformats.org/markup-compatibility/2006">
          <mc:Choice Requires="x14">
            <control shapeId="23595" r:id="rId20" name="Check Box 43">
              <controlPr defaultSize="0" autoFill="0" autoLine="0" autoPict="0">
                <anchor moveWithCells="1">
                  <from>
                    <xdr:col>35</xdr:col>
                    <xdr:colOff>95250</xdr:colOff>
                    <xdr:row>13</xdr:row>
                    <xdr:rowOff>171450</xdr:rowOff>
                  </from>
                  <to>
                    <xdr:col>38</xdr:col>
                    <xdr:colOff>57150</xdr:colOff>
                    <xdr:row>15</xdr:row>
                    <xdr:rowOff>9525</xdr:rowOff>
                  </to>
                </anchor>
              </controlPr>
            </control>
          </mc:Choice>
        </mc:AlternateContent>
        <mc:AlternateContent xmlns:mc="http://schemas.openxmlformats.org/markup-compatibility/2006">
          <mc:Choice Requires="x14">
            <control shapeId="23596" r:id="rId21" name="Check Box 44">
              <controlPr defaultSize="0" autoFill="0" autoLine="0" autoPict="0">
                <anchor moveWithCells="1">
                  <from>
                    <xdr:col>35</xdr:col>
                    <xdr:colOff>95250</xdr:colOff>
                    <xdr:row>14</xdr:row>
                    <xdr:rowOff>180975</xdr:rowOff>
                  </from>
                  <to>
                    <xdr:col>38</xdr:col>
                    <xdr:colOff>57150</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9E270-4E4F-41FC-9F8E-9EA5165D0D1A}">
  <sheetPr codeName="Sheet3"/>
  <dimension ref="A1:BK33"/>
  <sheetViews>
    <sheetView zoomScale="130" zoomScaleNormal="130" workbookViewId="0">
      <selection activeCell="AQ9" sqref="AQ9"/>
    </sheetView>
  </sheetViews>
  <sheetFormatPr defaultRowHeight="15"/>
  <cols>
    <col min="1" max="54" width="1.7109375" customWidth="1"/>
    <col min="55" max="63" width="6.7109375" customWidth="1"/>
  </cols>
  <sheetData>
    <row r="1" spans="1:63" ht="14.45" customHeight="1">
      <c r="A1" s="190" t="s">
        <v>84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2"/>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c r="A4" s="192" t="s">
        <v>44</v>
      </c>
      <c r="B4" s="192"/>
      <c r="C4" s="192"/>
      <c r="D4" s="192"/>
      <c r="E4" s="192"/>
      <c r="F4" s="192"/>
      <c r="G4" s="192"/>
      <c r="H4" s="192"/>
      <c r="I4" s="192"/>
      <c r="J4" s="192"/>
      <c r="K4" s="192"/>
      <c r="L4" s="192"/>
      <c r="M4" s="192"/>
      <c r="N4" s="192"/>
      <c r="O4" s="192"/>
      <c r="P4" s="192"/>
      <c r="Q4" s="192"/>
      <c r="R4" s="192"/>
      <c r="S4" s="192"/>
      <c r="T4" s="192"/>
      <c r="U4" s="192"/>
      <c r="V4" s="192"/>
      <c r="W4" s="192" t="s">
        <v>45</v>
      </c>
      <c r="X4" s="192"/>
      <c r="Y4" s="192"/>
      <c r="Z4" s="192"/>
      <c r="AA4" s="192"/>
      <c r="AB4" s="192"/>
      <c r="AC4" s="192" t="s">
        <v>46</v>
      </c>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row>
    <row r="5" spans="1:63">
      <c r="A5" s="125">
        <f>'Cover Sheet'!J7</f>
        <v>0</v>
      </c>
      <c r="B5" s="126"/>
      <c r="C5" s="126"/>
      <c r="D5" s="126"/>
      <c r="E5" s="126"/>
      <c r="F5" s="126"/>
      <c r="G5" s="126"/>
      <c r="H5" s="126"/>
      <c r="I5" s="126"/>
      <c r="J5" s="126"/>
      <c r="K5" s="126"/>
      <c r="L5" s="126"/>
      <c r="M5" s="126"/>
      <c r="N5" s="126"/>
      <c r="O5" s="126"/>
      <c r="P5" s="126"/>
      <c r="Q5" s="126"/>
      <c r="R5" s="126"/>
      <c r="S5" s="126"/>
      <c r="T5" s="126"/>
      <c r="U5" s="126"/>
      <c r="V5" s="127"/>
      <c r="W5" s="135">
        <f>'Cover Sheet'!L8</f>
        <v>0</v>
      </c>
      <c r="X5" s="135"/>
      <c r="Y5" s="135"/>
      <c r="Z5" s="135"/>
      <c r="AA5" s="135"/>
      <c r="AB5" s="135"/>
      <c r="AC5" s="135">
        <f>'Cover Sheet'!K9</f>
        <v>0</v>
      </c>
      <c r="AD5" s="135"/>
      <c r="AE5" s="135"/>
      <c r="AF5" s="135"/>
      <c r="AG5" s="135"/>
      <c r="AH5" s="135"/>
      <c r="AI5" s="135"/>
      <c r="AJ5" s="135"/>
      <c r="AK5" s="135"/>
      <c r="AL5" s="135"/>
      <c r="AM5" s="135">
        <f>'Cover Sheet'!D10</f>
        <v>0</v>
      </c>
      <c r="AN5" s="135"/>
      <c r="AO5" s="135"/>
      <c r="AP5" s="135"/>
      <c r="AQ5" s="135"/>
      <c r="AR5" s="135"/>
      <c r="AS5" s="135"/>
      <c r="AT5" s="135"/>
      <c r="AU5" s="135">
        <f>'Cover Sheet'!E11</f>
        <v>0</v>
      </c>
      <c r="AV5" s="135"/>
      <c r="AW5" s="135"/>
      <c r="AX5" s="135"/>
      <c r="AY5" s="135"/>
      <c r="AZ5" s="135"/>
      <c r="BA5" s="135"/>
      <c r="BB5" s="135"/>
    </row>
    <row r="6" spans="1:63">
      <c r="A6" s="193" t="s">
        <v>47</v>
      </c>
      <c r="B6" s="193"/>
      <c r="C6" s="193"/>
      <c r="D6" s="193"/>
      <c r="E6" s="193"/>
      <c r="F6" s="193"/>
      <c r="G6" s="193"/>
      <c r="H6" s="193"/>
      <c r="I6" s="193"/>
      <c r="J6" s="193"/>
      <c r="K6" s="193"/>
      <c r="L6" s="193"/>
      <c r="M6" s="193"/>
      <c r="N6" s="193"/>
      <c r="O6" s="193"/>
      <c r="P6" s="193"/>
      <c r="Q6" s="193" t="s">
        <v>48</v>
      </c>
      <c r="R6" s="193"/>
      <c r="S6" s="193"/>
      <c r="T6" s="193"/>
      <c r="U6" s="193"/>
      <c r="V6" s="193"/>
      <c r="W6" s="193" t="s">
        <v>49</v>
      </c>
      <c r="X6" s="193"/>
      <c r="Y6" s="193"/>
      <c r="Z6" s="193"/>
      <c r="AA6" s="193"/>
      <c r="AB6" s="193"/>
      <c r="AC6" s="193" t="s">
        <v>50</v>
      </c>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63">
      <c r="A7" s="135">
        <f>'Cover Sheet'!AK4</f>
        <v>0</v>
      </c>
      <c r="B7" s="135"/>
      <c r="C7" s="135"/>
      <c r="D7" s="135"/>
      <c r="E7" s="135"/>
      <c r="F7" s="135"/>
      <c r="G7" s="135"/>
      <c r="H7" s="135"/>
      <c r="I7" s="135"/>
      <c r="J7" s="135"/>
      <c r="K7" s="135"/>
      <c r="L7" s="135"/>
      <c r="M7" s="135"/>
      <c r="N7" s="135"/>
      <c r="O7" s="135"/>
      <c r="P7" s="135"/>
      <c r="Q7" s="135">
        <f>'Cover Sheet'!G5</f>
        <v>0</v>
      </c>
      <c r="R7" s="135"/>
      <c r="S7" s="135"/>
      <c r="T7" s="135"/>
      <c r="U7" s="135"/>
      <c r="V7" s="135"/>
      <c r="W7" s="135">
        <f>'Cover Sheet'!AJ5</f>
        <v>0</v>
      </c>
      <c r="X7" s="135"/>
      <c r="Y7" s="135"/>
      <c r="Z7" s="135"/>
      <c r="AA7" s="135"/>
      <c r="AB7" s="135"/>
      <c r="AC7" s="135">
        <f>'Cover Sheet'!H4</f>
        <v>0</v>
      </c>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row>
    <row r="8" spans="1:63">
      <c r="A8" s="193" t="s">
        <v>85</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row>
    <row r="9" spans="1:63">
      <c r="A9" s="168" t="s">
        <v>86</v>
      </c>
      <c r="B9" s="168"/>
      <c r="C9" s="168"/>
      <c r="D9" s="168"/>
      <c r="E9" s="168"/>
      <c r="F9" s="168"/>
      <c r="G9" s="168"/>
      <c r="H9" s="168"/>
      <c r="I9" s="168"/>
      <c r="J9" s="168" t="s">
        <v>87</v>
      </c>
      <c r="K9" s="168"/>
      <c r="L9" s="168"/>
      <c r="M9" s="168"/>
      <c r="N9" s="168"/>
      <c r="O9" s="168"/>
      <c r="P9" s="168"/>
      <c r="Q9" s="168"/>
      <c r="R9" s="168"/>
      <c r="S9" s="168"/>
      <c r="T9" s="168"/>
      <c r="U9" s="168"/>
      <c r="V9" s="168"/>
      <c r="W9" s="168" t="s">
        <v>88</v>
      </c>
      <c r="X9" s="168"/>
      <c r="Y9" s="168"/>
      <c r="Z9" s="168"/>
      <c r="AA9" s="168"/>
      <c r="AB9" s="168"/>
      <c r="AC9" s="168"/>
      <c r="AD9" s="168"/>
      <c r="AE9" s="168"/>
      <c r="AF9" s="168"/>
      <c r="AG9" s="168" t="s">
        <v>89</v>
      </c>
      <c r="AH9" s="168"/>
      <c r="AI9" s="168"/>
      <c r="AJ9" s="168"/>
      <c r="AK9" s="168"/>
      <c r="AL9" s="168"/>
      <c r="AM9" s="168"/>
      <c r="AN9" s="168"/>
      <c r="AO9" s="168"/>
      <c r="AP9" s="168"/>
      <c r="AQ9" s="168" t="s">
        <v>90</v>
      </c>
      <c r="AR9" s="168"/>
      <c r="AS9" s="168"/>
      <c r="AT9" s="168"/>
      <c r="AU9" s="168"/>
      <c r="AV9" s="168"/>
      <c r="AW9" s="168"/>
      <c r="AX9" s="168"/>
      <c r="AY9" s="168"/>
      <c r="AZ9" s="168"/>
      <c r="BA9" s="168"/>
      <c r="BB9" s="168"/>
    </row>
    <row r="10" spans="1:63">
      <c r="A10" s="201" t="s">
        <v>91</v>
      </c>
      <c r="B10" s="201"/>
      <c r="C10" s="201"/>
      <c r="D10" s="201"/>
      <c r="E10" s="201"/>
      <c r="F10" s="201"/>
      <c r="G10" s="201"/>
      <c r="H10" s="201"/>
      <c r="I10" s="201"/>
      <c r="J10" s="201"/>
      <c r="K10" s="199" t="s">
        <v>92</v>
      </c>
      <c r="L10" s="199"/>
      <c r="M10" s="199"/>
      <c r="N10" s="199"/>
      <c r="O10" s="199"/>
      <c r="P10" s="199"/>
      <c r="Q10" s="199"/>
      <c r="R10" s="199"/>
      <c r="S10" s="199"/>
      <c r="T10" s="199"/>
      <c r="U10" s="199"/>
      <c r="V10" s="199"/>
      <c r="W10" s="199"/>
      <c r="X10" s="199"/>
      <c r="Y10" s="199"/>
      <c r="Z10" s="199"/>
      <c r="AA10" s="199"/>
      <c r="AB10" s="199"/>
      <c r="AC10" s="199"/>
      <c r="AD10" s="199"/>
      <c r="AE10" s="199"/>
      <c r="AF10" s="199"/>
      <c r="AG10" s="199" t="s">
        <v>93</v>
      </c>
      <c r="AH10" s="199"/>
      <c r="AI10" s="199"/>
      <c r="AJ10" s="199"/>
      <c r="AK10" s="199"/>
      <c r="AL10" s="199"/>
      <c r="AM10" s="199"/>
      <c r="AN10" s="199"/>
      <c r="AO10" s="199"/>
      <c r="AP10" s="199"/>
      <c r="AQ10" s="199"/>
      <c r="AR10" s="199"/>
      <c r="AS10" s="199"/>
      <c r="AT10" s="199"/>
      <c r="AU10" s="199"/>
      <c r="AV10" s="199"/>
      <c r="AW10" s="199"/>
      <c r="AX10" s="199"/>
      <c r="AY10" s="199"/>
      <c r="AZ10" s="199"/>
      <c r="BA10" s="199"/>
      <c r="BB10" s="199"/>
    </row>
    <row r="11" spans="1:63" ht="15.75" thickBot="1">
      <c r="A11" s="202"/>
      <c r="B11" s="202"/>
      <c r="C11" s="202"/>
      <c r="D11" s="202"/>
      <c r="E11" s="202"/>
      <c r="F11" s="202"/>
      <c r="G11" s="202"/>
      <c r="H11" s="202"/>
      <c r="I11" s="202"/>
      <c r="J11" s="202"/>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row>
    <row r="12" spans="1:63">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row>
    <row r="13" spans="1:63">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row>
    <row r="14" spans="1:63">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row>
    <row r="15" spans="1:63">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row>
    <row r="16" spans="1:63">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row>
    <row r="17" spans="1:5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row>
    <row r="18" spans="1:54">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row>
    <row r="19" spans="1:54">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row>
    <row r="20" spans="1:54">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row>
    <row r="21" spans="1:54">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row>
    <row r="22" spans="1:54">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row>
    <row r="23" spans="1:54">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row>
    <row r="24" spans="1:54">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row>
    <row r="25" spans="1:54">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row>
    <row r="26" spans="1:54">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row>
    <row r="27" spans="1:54">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row>
    <row r="28" spans="1:54">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row>
    <row r="29" spans="1:54">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row>
    <row r="30" spans="1:54">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row>
    <row r="31" spans="1:54">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row>
    <row r="32" spans="1:54">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row>
    <row r="33" spans="1:54">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row>
  </sheetData>
  <mergeCells count="103">
    <mergeCell ref="K32:AF33"/>
    <mergeCell ref="AG32:BB33"/>
    <mergeCell ref="A9:I9"/>
    <mergeCell ref="J9:V9"/>
    <mergeCell ref="W9:AF9"/>
    <mergeCell ref="AG9:AP9"/>
    <mergeCell ref="AQ9:BB9"/>
    <mergeCell ref="K26:AF27"/>
    <mergeCell ref="AG26:BB27"/>
    <mergeCell ref="K28:AF29"/>
    <mergeCell ref="AG28:BB29"/>
    <mergeCell ref="K30:AF31"/>
    <mergeCell ref="AG30:BB31"/>
    <mergeCell ref="K20:AF21"/>
    <mergeCell ref="AG20:BB21"/>
    <mergeCell ref="K22:AF23"/>
    <mergeCell ref="AG22:BB23"/>
    <mergeCell ref="K24:AF25"/>
    <mergeCell ref="AG24:BB25"/>
    <mergeCell ref="K14:AF15"/>
    <mergeCell ref="AG14:BB15"/>
    <mergeCell ref="K16:AF17"/>
    <mergeCell ref="AG16:BB17"/>
    <mergeCell ref="K18:AF19"/>
    <mergeCell ref="AG18:BB19"/>
    <mergeCell ref="A32:B33"/>
    <mergeCell ref="C32:D33"/>
    <mergeCell ref="E32:F33"/>
    <mergeCell ref="G32:H33"/>
    <mergeCell ref="I32:J33"/>
    <mergeCell ref="A30:B31"/>
    <mergeCell ref="C30:D31"/>
    <mergeCell ref="E30:F31"/>
    <mergeCell ref="G30:H31"/>
    <mergeCell ref="I30:J31"/>
    <mergeCell ref="A28:B29"/>
    <mergeCell ref="C28:D29"/>
    <mergeCell ref="E28:F29"/>
    <mergeCell ref="G28:H29"/>
    <mergeCell ref="I28:J29"/>
    <mergeCell ref="A26:B27"/>
    <mergeCell ref="C26:D27"/>
    <mergeCell ref="E26:F27"/>
    <mergeCell ref="G26:H27"/>
    <mergeCell ref="I26:J27"/>
    <mergeCell ref="A24:B25"/>
    <mergeCell ref="C24:D25"/>
    <mergeCell ref="E24:F25"/>
    <mergeCell ref="G24:H25"/>
    <mergeCell ref="I24:J25"/>
    <mergeCell ref="A22:B23"/>
    <mergeCell ref="C22:D23"/>
    <mergeCell ref="E22:F23"/>
    <mergeCell ref="G22:H23"/>
    <mergeCell ref="I22:J23"/>
    <mergeCell ref="A20:B21"/>
    <mergeCell ref="C20:D21"/>
    <mergeCell ref="E20:F21"/>
    <mergeCell ref="G20:H21"/>
    <mergeCell ref="I20:J21"/>
    <mergeCell ref="A18:B19"/>
    <mergeCell ref="C18:D19"/>
    <mergeCell ref="E18:F19"/>
    <mergeCell ref="G18:H19"/>
    <mergeCell ref="I18:J19"/>
    <mergeCell ref="A16:B17"/>
    <mergeCell ref="C16:D17"/>
    <mergeCell ref="E16:F17"/>
    <mergeCell ref="G16:H17"/>
    <mergeCell ref="I16:J17"/>
    <mergeCell ref="A14:B15"/>
    <mergeCell ref="C14:D15"/>
    <mergeCell ref="E14:F15"/>
    <mergeCell ref="G14:H15"/>
    <mergeCell ref="I14:J15"/>
    <mergeCell ref="K12:AF13"/>
    <mergeCell ref="AG12:BB13"/>
    <mergeCell ref="K10:AF11"/>
    <mergeCell ref="AG10:BB11"/>
    <mergeCell ref="A12:B13"/>
    <mergeCell ref="C12:D13"/>
    <mergeCell ref="E12:F13"/>
    <mergeCell ref="G12:H13"/>
    <mergeCell ref="I12:J13"/>
    <mergeCell ref="A10:J11"/>
    <mergeCell ref="A1:BB3"/>
    <mergeCell ref="A8:BB8"/>
    <mergeCell ref="W4:AB4"/>
    <mergeCell ref="A4:V4"/>
    <mergeCell ref="A5:V5"/>
    <mergeCell ref="W5:AB5"/>
    <mergeCell ref="AC4:BB4"/>
    <mergeCell ref="Q6:V6"/>
    <mergeCell ref="A6:P6"/>
    <mergeCell ref="A7:P7"/>
    <mergeCell ref="Q7:V7"/>
    <mergeCell ref="W6:AB6"/>
    <mergeCell ref="AC7:BB7"/>
    <mergeCell ref="AC5:AL5"/>
    <mergeCell ref="AM5:AT5"/>
    <mergeCell ref="AU5:BB5"/>
    <mergeCell ref="W7:AB7"/>
    <mergeCell ref="AC6:BB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B228-A8F1-4F9F-A682-25F4D5BDD2B6}">
  <sheetPr codeName="Sheet4">
    <pageSetUpPr fitToPage="1"/>
  </sheetPr>
  <dimension ref="A1:BY43"/>
  <sheetViews>
    <sheetView zoomScale="130" zoomScaleNormal="130" workbookViewId="0">
      <selection activeCell="V12" sqref="V12:W13"/>
    </sheetView>
  </sheetViews>
  <sheetFormatPr defaultRowHeight="15"/>
  <cols>
    <col min="1" max="76" width="1.7109375" customWidth="1"/>
    <col min="77" max="81" width="8.85546875" customWidth="1"/>
  </cols>
  <sheetData>
    <row r="1" spans="1:77" ht="14.45" customHeight="1">
      <c r="A1" s="190" t="s">
        <v>94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row>
    <row r="2" spans="1:77"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row>
    <row r="3" spans="1:77" ht="14.45" customHeight="1">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row>
    <row r="4" spans="1:77" ht="9.75" customHeight="1" thickBot="1">
      <c r="A4" s="203" t="s">
        <v>95</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5"/>
    </row>
    <row r="5" spans="1:77">
      <c r="A5" s="211" t="s">
        <v>44</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t="s">
        <v>45</v>
      </c>
      <c r="AG5" s="211"/>
      <c r="AH5" s="211"/>
      <c r="AI5" s="211"/>
      <c r="AJ5" s="211"/>
      <c r="AK5" s="211"/>
      <c r="AL5" s="211"/>
      <c r="AM5" s="211"/>
      <c r="AN5" s="211"/>
      <c r="AO5" s="211"/>
      <c r="AP5" s="211"/>
      <c r="AQ5" s="211"/>
      <c r="AR5" s="211"/>
      <c r="AS5" s="211" t="s">
        <v>46</v>
      </c>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row>
    <row r="6" spans="1:77">
      <c r="A6" s="135">
        <f>'Cover Sheet'!J7</f>
        <v>0</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f>'Cover Sheet'!L8</f>
        <v>0</v>
      </c>
      <c r="AG6" s="135"/>
      <c r="AH6" s="135"/>
      <c r="AI6" s="135"/>
      <c r="AJ6" s="135"/>
      <c r="AK6" s="135"/>
      <c r="AL6" s="135"/>
      <c r="AM6" s="135"/>
      <c r="AN6" s="135"/>
      <c r="AO6" s="135"/>
      <c r="AP6" s="135"/>
      <c r="AQ6" s="135"/>
      <c r="AR6" s="135"/>
      <c r="AS6" s="135">
        <f>'Cover Sheet'!K9</f>
        <v>0</v>
      </c>
      <c r="AT6" s="135"/>
      <c r="AU6" s="135"/>
      <c r="AV6" s="135"/>
      <c r="AW6" s="135"/>
      <c r="AX6" s="135"/>
      <c r="AY6" s="135"/>
      <c r="AZ6" s="135"/>
      <c r="BA6" s="135"/>
      <c r="BB6" s="135"/>
      <c r="BC6" s="135"/>
      <c r="BD6" s="135"/>
      <c r="BE6" s="135"/>
      <c r="BF6" s="135">
        <f>'Cover Sheet'!D10</f>
        <v>0</v>
      </c>
      <c r="BG6" s="135"/>
      <c r="BH6" s="135"/>
      <c r="BI6" s="135"/>
      <c r="BJ6" s="135"/>
      <c r="BK6" s="135"/>
      <c r="BL6" s="135"/>
      <c r="BM6" s="135"/>
      <c r="BN6" s="135"/>
      <c r="BO6" s="135"/>
      <c r="BP6" s="135">
        <f>'Cover Sheet'!E11</f>
        <v>0</v>
      </c>
      <c r="BQ6" s="135"/>
      <c r="BR6" s="135"/>
      <c r="BS6" s="135"/>
      <c r="BT6" s="135"/>
      <c r="BU6" s="135"/>
      <c r="BV6" s="135"/>
      <c r="BW6" s="135"/>
      <c r="BX6" s="135"/>
      <c r="BY6" s="3"/>
    </row>
    <row r="7" spans="1:77">
      <c r="A7" s="193" t="s">
        <v>47</v>
      </c>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t="s">
        <v>48</v>
      </c>
      <c r="AG7" s="193"/>
      <c r="AH7" s="193"/>
      <c r="AI7" s="193"/>
      <c r="AJ7" s="193"/>
      <c r="AK7" s="193"/>
      <c r="AL7" s="193" t="s">
        <v>49</v>
      </c>
      <c r="AM7" s="193"/>
      <c r="AN7" s="193"/>
      <c r="AO7" s="193"/>
      <c r="AP7" s="193"/>
      <c r="AQ7" s="193"/>
      <c r="AR7" s="193"/>
      <c r="AS7" s="193" t="s">
        <v>50</v>
      </c>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row>
    <row r="8" spans="1:77">
      <c r="A8" s="135">
        <f>'Cover Sheet'!AK4</f>
        <v>0</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f>'Cover Sheet'!G5</f>
        <v>0</v>
      </c>
      <c r="AG8" s="135"/>
      <c r="AH8" s="135"/>
      <c r="AI8" s="135"/>
      <c r="AJ8" s="135"/>
      <c r="AK8" s="135"/>
      <c r="AL8" s="135">
        <f>'Cover Sheet'!AJ5</f>
        <v>0</v>
      </c>
      <c r="AM8" s="135"/>
      <c r="AN8" s="135"/>
      <c r="AO8" s="135"/>
      <c r="AP8" s="135"/>
      <c r="AQ8" s="135"/>
      <c r="AR8" s="135"/>
      <c r="AS8" s="135">
        <f>'Cover Sheet'!H4</f>
        <v>0</v>
      </c>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row>
    <row r="9" spans="1:77" ht="18" customHeight="1">
      <c r="A9" s="206" t="s">
        <v>96</v>
      </c>
      <c r="B9" s="206"/>
      <c r="C9" s="206"/>
      <c r="D9" s="206"/>
      <c r="E9" s="206"/>
      <c r="F9" s="206"/>
      <c r="G9" s="206"/>
      <c r="H9" s="206" t="s">
        <v>97</v>
      </c>
      <c r="I9" s="206"/>
      <c r="J9" s="206"/>
      <c r="K9" s="206"/>
      <c r="L9" s="206"/>
      <c r="M9" s="206"/>
      <c r="N9" s="206"/>
      <c r="O9" s="206" t="s">
        <v>98</v>
      </c>
      <c r="P9" s="206"/>
      <c r="Q9" s="206"/>
      <c r="R9" s="206"/>
      <c r="S9" s="206"/>
      <c r="T9" s="206"/>
      <c r="U9" s="206"/>
      <c r="V9" s="208" t="s">
        <v>99</v>
      </c>
      <c r="W9" s="208"/>
      <c r="X9" s="206" t="s">
        <v>100</v>
      </c>
      <c r="Y9" s="206"/>
      <c r="Z9" s="206"/>
      <c r="AA9" s="206"/>
      <c r="AB9" s="206"/>
      <c r="AC9" s="206"/>
      <c r="AD9" s="206"/>
      <c r="AE9" s="206"/>
      <c r="AF9" s="206"/>
      <c r="AG9" s="208" t="s">
        <v>101</v>
      </c>
      <c r="AH9" s="208"/>
      <c r="AI9" s="206" t="s">
        <v>102</v>
      </c>
      <c r="AJ9" s="206"/>
      <c r="AK9" s="206"/>
      <c r="AL9" s="206"/>
      <c r="AM9" s="206"/>
      <c r="AN9" s="206"/>
      <c r="AO9" s="206"/>
      <c r="AP9" s="206"/>
      <c r="AQ9" s="208" t="s">
        <v>103</v>
      </c>
      <c r="AR9" s="208"/>
      <c r="AS9" s="208" t="s">
        <v>104</v>
      </c>
      <c r="AT9" s="208"/>
      <c r="AU9" s="206" t="s">
        <v>105</v>
      </c>
      <c r="AV9" s="206"/>
      <c r="AW9" s="206"/>
      <c r="AX9" s="206"/>
      <c r="AY9" s="206"/>
      <c r="AZ9" s="206"/>
      <c r="BA9" s="206"/>
      <c r="BB9" s="206"/>
      <c r="BC9" s="206"/>
      <c r="BD9" s="206" t="s">
        <v>106</v>
      </c>
      <c r="BE9" s="206"/>
      <c r="BF9" s="206"/>
      <c r="BG9" s="206"/>
      <c r="BH9" s="206"/>
      <c r="BI9" s="206"/>
      <c r="BJ9" s="206"/>
      <c r="BK9" s="206"/>
      <c r="BL9" s="198" t="s">
        <v>107</v>
      </c>
      <c r="BM9" s="168"/>
      <c r="BN9" s="168"/>
      <c r="BO9" s="168"/>
      <c r="BP9" s="168"/>
      <c r="BQ9" s="168"/>
      <c r="BR9" s="168"/>
      <c r="BS9" s="168"/>
      <c r="BT9" s="168"/>
      <c r="BU9" s="168"/>
      <c r="BV9" s="168"/>
      <c r="BW9" s="168"/>
      <c r="BX9" s="168"/>
    </row>
    <row r="10" spans="1:77" ht="18" customHeight="1">
      <c r="A10" s="206"/>
      <c r="B10" s="206"/>
      <c r="C10" s="206"/>
      <c r="D10" s="206"/>
      <c r="E10" s="206"/>
      <c r="F10" s="206"/>
      <c r="G10" s="206"/>
      <c r="H10" s="206"/>
      <c r="I10" s="206"/>
      <c r="J10" s="206"/>
      <c r="K10" s="206"/>
      <c r="L10" s="206"/>
      <c r="M10" s="206"/>
      <c r="N10" s="206"/>
      <c r="O10" s="206"/>
      <c r="P10" s="206"/>
      <c r="Q10" s="206"/>
      <c r="R10" s="206"/>
      <c r="S10" s="206"/>
      <c r="T10" s="206"/>
      <c r="U10" s="206"/>
      <c r="V10" s="208"/>
      <c r="W10" s="208"/>
      <c r="X10" s="206"/>
      <c r="Y10" s="206"/>
      <c r="Z10" s="206"/>
      <c r="AA10" s="206"/>
      <c r="AB10" s="206"/>
      <c r="AC10" s="206"/>
      <c r="AD10" s="206"/>
      <c r="AE10" s="206"/>
      <c r="AF10" s="206"/>
      <c r="AG10" s="208"/>
      <c r="AH10" s="208"/>
      <c r="AI10" s="206"/>
      <c r="AJ10" s="206"/>
      <c r="AK10" s="206"/>
      <c r="AL10" s="206"/>
      <c r="AM10" s="206"/>
      <c r="AN10" s="206"/>
      <c r="AO10" s="206"/>
      <c r="AP10" s="206"/>
      <c r="AQ10" s="208"/>
      <c r="AR10" s="208"/>
      <c r="AS10" s="208"/>
      <c r="AT10" s="208"/>
      <c r="AU10" s="206"/>
      <c r="AV10" s="206"/>
      <c r="AW10" s="206"/>
      <c r="AX10" s="206"/>
      <c r="AY10" s="206"/>
      <c r="AZ10" s="206"/>
      <c r="BA10" s="206"/>
      <c r="BB10" s="206"/>
      <c r="BC10" s="206"/>
      <c r="BD10" s="206"/>
      <c r="BE10" s="206"/>
      <c r="BF10" s="206"/>
      <c r="BG10" s="206"/>
      <c r="BH10" s="206"/>
      <c r="BI10" s="206"/>
      <c r="BJ10" s="206"/>
      <c r="BK10" s="206"/>
      <c r="BL10" s="206" t="s">
        <v>108</v>
      </c>
      <c r="BM10" s="206"/>
      <c r="BN10" s="206"/>
      <c r="BO10" s="206"/>
      <c r="BP10" s="206"/>
      <c r="BQ10" s="208" t="s">
        <v>109</v>
      </c>
      <c r="BR10" s="208"/>
      <c r="BS10" s="208" t="s">
        <v>110</v>
      </c>
      <c r="BT10" s="208"/>
      <c r="BU10" s="208" t="s">
        <v>111</v>
      </c>
      <c r="BV10" s="208"/>
      <c r="BW10" s="208" t="s">
        <v>104</v>
      </c>
      <c r="BX10" s="208"/>
    </row>
    <row r="11" spans="1:77" ht="18" customHeight="1" thickBot="1">
      <c r="A11" s="207"/>
      <c r="B11" s="207"/>
      <c r="C11" s="207"/>
      <c r="D11" s="207"/>
      <c r="E11" s="207"/>
      <c r="F11" s="207"/>
      <c r="G11" s="207"/>
      <c r="H11" s="207"/>
      <c r="I11" s="207"/>
      <c r="J11" s="207"/>
      <c r="K11" s="207"/>
      <c r="L11" s="207"/>
      <c r="M11" s="207"/>
      <c r="N11" s="207"/>
      <c r="O11" s="207"/>
      <c r="P11" s="207"/>
      <c r="Q11" s="207"/>
      <c r="R11" s="207"/>
      <c r="S11" s="207"/>
      <c r="T11" s="207"/>
      <c r="U11" s="207"/>
      <c r="V11" s="209"/>
      <c r="W11" s="209"/>
      <c r="X11" s="207"/>
      <c r="Y11" s="207"/>
      <c r="Z11" s="207"/>
      <c r="AA11" s="207"/>
      <c r="AB11" s="207"/>
      <c r="AC11" s="207"/>
      <c r="AD11" s="207"/>
      <c r="AE11" s="207"/>
      <c r="AF11" s="207"/>
      <c r="AG11" s="209"/>
      <c r="AH11" s="209"/>
      <c r="AI11" s="207"/>
      <c r="AJ11" s="207"/>
      <c r="AK11" s="207"/>
      <c r="AL11" s="207"/>
      <c r="AM11" s="207"/>
      <c r="AN11" s="207"/>
      <c r="AO11" s="207"/>
      <c r="AP11" s="207"/>
      <c r="AQ11" s="209"/>
      <c r="AR11" s="209"/>
      <c r="AS11" s="209"/>
      <c r="AT11" s="209"/>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9"/>
      <c r="BR11" s="209"/>
      <c r="BS11" s="209"/>
      <c r="BT11" s="209"/>
      <c r="BU11" s="209"/>
      <c r="BV11" s="209"/>
      <c r="BW11" s="209"/>
      <c r="BX11" s="209"/>
    </row>
    <row r="12" spans="1:77">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t="str">
        <f>IF(V12&lt;&gt;"",V12*AG12*AQ12,"")</f>
        <v/>
      </c>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t="str">
        <f>IF(BQ12&lt;&gt;"",BQ12*BS12*BU12,"")</f>
        <v/>
      </c>
      <c r="BX12" s="149"/>
    </row>
    <row r="13" spans="1:77">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row>
    <row r="14" spans="1:77">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49" t="str">
        <f>IF(V14&lt;&gt;"",V14*AG14*AQ14,"")</f>
        <v/>
      </c>
      <c r="AT14" s="149"/>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49" t="str">
        <f t="shared" ref="BW14" si="0">IF(BQ14&lt;&gt;"",BQ14*BS14*BU14,"")</f>
        <v/>
      </c>
      <c r="BX14" s="149"/>
    </row>
    <row r="15" spans="1:77">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row>
    <row r="16" spans="1:77">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49" t="str">
        <f>IF(V16&lt;&gt;"",V16*AG16*AQ16,"")</f>
        <v/>
      </c>
      <c r="AT16" s="149"/>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49" t="str">
        <f t="shared" ref="BW16" si="1">IF(BQ16&lt;&gt;"",BQ16*BS16*BU16,"")</f>
        <v/>
      </c>
      <c r="BX16" s="149"/>
    </row>
    <row r="17" spans="1:76">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row>
    <row r="18" spans="1:76">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49" t="str">
        <f>IF(V18&lt;&gt;"",V18*AG18*AQ18,"")</f>
        <v/>
      </c>
      <c r="AT18" s="149"/>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49" t="str">
        <f t="shared" ref="BW18" si="2">IF(BQ18&lt;&gt;"",BQ18*BS18*BU18,"")</f>
        <v/>
      </c>
      <c r="BX18" s="149"/>
    </row>
    <row r="19" spans="1:76">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row>
    <row r="20" spans="1:76">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49" t="str">
        <f>IF(V20&lt;&gt;"",V20*AG20*AQ20,"")</f>
        <v/>
      </c>
      <c r="AT20" s="149"/>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49" t="str">
        <f t="shared" ref="BW20" si="3">IF(BQ20&lt;&gt;"",BQ20*BS20*BU20,"")</f>
        <v/>
      </c>
      <c r="BX20" s="149"/>
    </row>
    <row r="21" spans="1:76">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row>
    <row r="22" spans="1:76">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49" t="str">
        <f>IF(V22&lt;&gt;"",V22*AG22*AQ22,"")</f>
        <v/>
      </c>
      <c r="AT22" s="149"/>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49" t="str">
        <f t="shared" ref="BW22" si="4">IF(BQ22&lt;&gt;"",BQ22*BS22*BU22,"")</f>
        <v/>
      </c>
      <c r="BX22" s="149"/>
    </row>
    <row r="23" spans="1:76">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row>
    <row r="24" spans="1:76">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49" t="str">
        <f>IF(V24&lt;&gt;"",V24*AG24*AQ24,"")</f>
        <v/>
      </c>
      <c r="AT24" s="149"/>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49" t="str">
        <f t="shared" ref="BW24" si="5">IF(BQ24&lt;&gt;"",BQ24*BS24*BU24,"")</f>
        <v/>
      </c>
      <c r="BX24" s="149"/>
    </row>
    <row r="25" spans="1:76">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row>
    <row r="26" spans="1:76">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49" t="str">
        <f>IF(V26&lt;&gt;"",V26*AG26*AQ26,"")</f>
        <v/>
      </c>
      <c r="AT26" s="149"/>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49" t="str">
        <f t="shared" ref="BW26" si="6">IF(BQ26&lt;&gt;"",BQ26*BS26*BU26,"")</f>
        <v/>
      </c>
      <c r="BX26" s="149"/>
    </row>
    <row r="27" spans="1:76">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row>
    <row r="28" spans="1:76">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49" t="str">
        <f>IF(V28&lt;&gt;"",V28*AG28*AQ28,"")</f>
        <v/>
      </c>
      <c r="AT28" s="149"/>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49" t="str">
        <f t="shared" ref="BW28" si="7">IF(BQ28&lt;&gt;"",BQ28*BS28*BU28,"")</f>
        <v/>
      </c>
      <c r="BX28" s="149"/>
    </row>
    <row r="29" spans="1:76">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row>
    <row r="30" spans="1:76">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49" t="str">
        <f>IF(V30&lt;&gt;"",V30*AG30*AQ30,"")</f>
        <v/>
      </c>
      <c r="AT30" s="149"/>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49" t="str">
        <f t="shared" ref="BW30" si="8">IF(BQ30&lt;&gt;"",BQ30*BS30*BU30,"")</f>
        <v/>
      </c>
      <c r="BX30" s="149"/>
    </row>
    <row r="31" spans="1:76">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row>
    <row r="32" spans="1:76">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49" t="str">
        <f>IF(V32&lt;&gt;"",V32*AG32*AQ32,"")</f>
        <v/>
      </c>
      <c r="AT32" s="149"/>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49" t="str">
        <f t="shared" ref="BW32" si="9">IF(BQ32&lt;&gt;"",BQ32*BS32*BU32,"")</f>
        <v/>
      </c>
      <c r="BX32" s="149"/>
    </row>
    <row r="33" spans="1:76">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row>
    <row r="34" spans="1:76">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49" t="str">
        <f>IF(V34&lt;&gt;"",V34*AG34*AQ34,"")</f>
        <v/>
      </c>
      <c r="AT34" s="149"/>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49" t="str">
        <f t="shared" ref="BW34" si="10">IF(BQ34&lt;&gt;"",BQ34*BS34*BU34,"")</f>
        <v/>
      </c>
      <c r="BX34" s="149"/>
    </row>
    <row r="35" spans="1:76">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row>
    <row r="36" spans="1:76">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49" t="str">
        <f>IF(V36&lt;&gt;"",V36*AG36*AQ36,"")</f>
        <v/>
      </c>
      <c r="AT36" s="149"/>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49" t="str">
        <f t="shared" ref="BW36" si="11">IF(BQ36&lt;&gt;"",BQ36*BS36*BU36,"")</f>
        <v/>
      </c>
      <c r="BX36" s="149"/>
    </row>
    <row r="37" spans="1:76">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row>
    <row r="38" spans="1:76">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49" t="str">
        <f>IF(V38&lt;&gt;"",V38*AG38*AQ38,"")</f>
        <v/>
      </c>
      <c r="AT38" s="149"/>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49" t="str">
        <f t="shared" ref="BW38" si="12">IF(BQ38&lt;&gt;"",BQ38*BS38*BU38,"")</f>
        <v/>
      </c>
      <c r="BX38" s="149"/>
    </row>
    <row r="39" spans="1:76">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row>
    <row r="40" spans="1:76">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49" t="str">
        <f>IF(V40&lt;&gt;"",V40*AG40*AQ40,"")</f>
        <v/>
      </c>
      <c r="AT40" s="149"/>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49" t="str">
        <f t="shared" ref="BW40" si="13">IF(BQ40&lt;&gt;"",BQ40*BS40*BU40,"")</f>
        <v/>
      </c>
      <c r="BX40" s="149"/>
    </row>
    <row r="41" spans="1:76">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row>
    <row r="42" spans="1:76">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49" t="str">
        <f>IF(V42&lt;&gt;"",V42*AG42*AQ42,"")</f>
        <v/>
      </c>
      <c r="AT42" s="149"/>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49" t="str">
        <f t="shared" ref="BW42" si="14">IF(BQ42&lt;&gt;"",BQ42*BS42*BU42,"")</f>
        <v/>
      </c>
      <c r="BX42" s="149"/>
    </row>
    <row r="43" spans="1:76">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row>
  </sheetData>
  <mergeCells count="291">
    <mergeCell ref="A1:BX3"/>
    <mergeCell ref="BP6:BX6"/>
    <mergeCell ref="AS5:BX5"/>
    <mergeCell ref="A9:G11"/>
    <mergeCell ref="AS9:AT11"/>
    <mergeCell ref="BW10:BX11"/>
    <mergeCell ref="BU10:BV11"/>
    <mergeCell ref="BS10:BT11"/>
    <mergeCell ref="BQ10:BR11"/>
    <mergeCell ref="AU9:BC11"/>
    <mergeCell ref="BD9:BK11"/>
    <mergeCell ref="BL10:BP11"/>
    <mergeCell ref="BL9:BX9"/>
    <mergeCell ref="BF6:BO6"/>
    <mergeCell ref="AS6:BE6"/>
    <mergeCell ref="AS7:BX7"/>
    <mergeCell ref="AF5:AR5"/>
    <mergeCell ref="A5:AE5"/>
    <mergeCell ref="A6:AE6"/>
    <mergeCell ref="AF6:AR6"/>
    <mergeCell ref="AS8:BX8"/>
    <mergeCell ref="AL7:AR7"/>
    <mergeCell ref="AF7:AK7"/>
    <mergeCell ref="H9:N11"/>
    <mergeCell ref="H12:N13"/>
    <mergeCell ref="A12:G13"/>
    <mergeCell ref="AI12:AP13"/>
    <mergeCell ref="AQ12:AR13"/>
    <mergeCell ref="O9:U11"/>
    <mergeCell ref="X9:AF11"/>
    <mergeCell ref="AI9:AP11"/>
    <mergeCell ref="V9:W11"/>
    <mergeCell ref="AG9:AH11"/>
    <mergeCell ref="AQ9:AR11"/>
    <mergeCell ref="BS12:BT13"/>
    <mergeCell ref="BU12:BV13"/>
    <mergeCell ref="BW12:BX13"/>
    <mergeCell ref="A14:G15"/>
    <mergeCell ref="H14:N15"/>
    <mergeCell ref="O14:U15"/>
    <mergeCell ref="V14:W15"/>
    <mergeCell ref="X14:AF15"/>
    <mergeCell ref="AG14:AH15"/>
    <mergeCell ref="AI14:AP15"/>
    <mergeCell ref="AQ14:AR15"/>
    <mergeCell ref="AS14:AT15"/>
    <mergeCell ref="AU14:BC15"/>
    <mergeCell ref="BD14:BK15"/>
    <mergeCell ref="BL14:BP15"/>
    <mergeCell ref="AS12:AT13"/>
    <mergeCell ref="AU12:BC13"/>
    <mergeCell ref="BD12:BK13"/>
    <mergeCell ref="BL12:BP13"/>
    <mergeCell ref="BQ12:BR13"/>
    <mergeCell ref="X12:AF13"/>
    <mergeCell ref="AG12:AH13"/>
    <mergeCell ref="O12:U13"/>
    <mergeCell ref="V12:W13"/>
    <mergeCell ref="BW16:BX17"/>
    <mergeCell ref="BQ14:BR15"/>
    <mergeCell ref="BS14:BT15"/>
    <mergeCell ref="BU14:BV15"/>
    <mergeCell ref="BW14:BX15"/>
    <mergeCell ref="A16:G17"/>
    <mergeCell ref="H16:N17"/>
    <mergeCell ref="O16:U17"/>
    <mergeCell ref="V16:W17"/>
    <mergeCell ref="X16:AF17"/>
    <mergeCell ref="AG16:AH17"/>
    <mergeCell ref="AI16:AP17"/>
    <mergeCell ref="AQ16:AR17"/>
    <mergeCell ref="AS16:AT17"/>
    <mergeCell ref="AU16:BC17"/>
    <mergeCell ref="BD16:BK17"/>
    <mergeCell ref="AS18:AT19"/>
    <mergeCell ref="A18:G19"/>
    <mergeCell ref="H18:N19"/>
    <mergeCell ref="O18:U19"/>
    <mergeCell ref="V18:W19"/>
    <mergeCell ref="BL16:BP17"/>
    <mergeCell ref="BQ16:BR17"/>
    <mergeCell ref="BS16:BT17"/>
    <mergeCell ref="BU16:BV17"/>
    <mergeCell ref="BU18:BV19"/>
    <mergeCell ref="BW18:BX19"/>
    <mergeCell ref="A20:G21"/>
    <mergeCell ref="H20:N21"/>
    <mergeCell ref="O20:U21"/>
    <mergeCell ref="V20:W21"/>
    <mergeCell ref="X20:AF21"/>
    <mergeCell ref="AG20:AH21"/>
    <mergeCell ref="AI20:AP21"/>
    <mergeCell ref="AQ20:AR21"/>
    <mergeCell ref="AS20:AT21"/>
    <mergeCell ref="AU20:BC21"/>
    <mergeCell ref="BD20:BK21"/>
    <mergeCell ref="BL20:BP21"/>
    <mergeCell ref="BQ20:BR21"/>
    <mergeCell ref="AU18:BC19"/>
    <mergeCell ref="BD18:BK19"/>
    <mergeCell ref="BL18:BP19"/>
    <mergeCell ref="BQ18:BR19"/>
    <mergeCell ref="BS18:BT19"/>
    <mergeCell ref="X18:AF19"/>
    <mergeCell ref="AG18:AH19"/>
    <mergeCell ref="AI18:AP19"/>
    <mergeCell ref="AQ18:AR19"/>
    <mergeCell ref="BS20:BT21"/>
    <mergeCell ref="BU20:BV21"/>
    <mergeCell ref="BW20:BX21"/>
    <mergeCell ref="A22:G23"/>
    <mergeCell ref="H22:N23"/>
    <mergeCell ref="O22:U23"/>
    <mergeCell ref="V22:W23"/>
    <mergeCell ref="X22:AF23"/>
    <mergeCell ref="AG22:AH23"/>
    <mergeCell ref="AI22:AP23"/>
    <mergeCell ref="AQ22:AR23"/>
    <mergeCell ref="AS22:AT23"/>
    <mergeCell ref="AU22:BC23"/>
    <mergeCell ref="BD22:BK23"/>
    <mergeCell ref="BL22:BP23"/>
    <mergeCell ref="BU22:BV23"/>
    <mergeCell ref="BW22:BX23"/>
    <mergeCell ref="BQ26:BR27"/>
    <mergeCell ref="BS26:BT27"/>
    <mergeCell ref="X26:AF27"/>
    <mergeCell ref="AG26:AH27"/>
    <mergeCell ref="AI26:AP27"/>
    <mergeCell ref="AQ26:AR27"/>
    <mergeCell ref="AS26:AT27"/>
    <mergeCell ref="BU26:BV27"/>
    <mergeCell ref="BW26:BX27"/>
    <mergeCell ref="AU26:BC27"/>
    <mergeCell ref="BD26:BK27"/>
    <mergeCell ref="BL26:BP27"/>
    <mergeCell ref="X24:AF25"/>
    <mergeCell ref="AG24:AH25"/>
    <mergeCell ref="AI24:AP25"/>
    <mergeCell ref="AQ24:AR25"/>
    <mergeCell ref="BL24:BP25"/>
    <mergeCell ref="BQ24:BR25"/>
    <mergeCell ref="BS24:BT25"/>
    <mergeCell ref="BU24:BV25"/>
    <mergeCell ref="BW24:BX25"/>
    <mergeCell ref="AS24:AT25"/>
    <mergeCell ref="H32:N33"/>
    <mergeCell ref="O32:U33"/>
    <mergeCell ref="V32:W33"/>
    <mergeCell ref="A28:G29"/>
    <mergeCell ref="H28:N29"/>
    <mergeCell ref="O28:U29"/>
    <mergeCell ref="V28:W29"/>
    <mergeCell ref="BQ22:BR23"/>
    <mergeCell ref="BS22:BT23"/>
    <mergeCell ref="AU24:BC25"/>
    <mergeCell ref="BD24:BK25"/>
    <mergeCell ref="A24:G25"/>
    <mergeCell ref="H24:N25"/>
    <mergeCell ref="O24:U25"/>
    <mergeCell ref="V24:W25"/>
    <mergeCell ref="AQ28:AR29"/>
    <mergeCell ref="AS28:AT29"/>
    <mergeCell ref="AU28:BC29"/>
    <mergeCell ref="BD28:BK29"/>
    <mergeCell ref="BL28:BP29"/>
    <mergeCell ref="BQ28:BR29"/>
    <mergeCell ref="A26:G27"/>
    <mergeCell ref="H26:N27"/>
    <mergeCell ref="O26:U27"/>
    <mergeCell ref="V26:W27"/>
    <mergeCell ref="BS32:BT33"/>
    <mergeCell ref="A32:G33"/>
    <mergeCell ref="BS28:BT29"/>
    <mergeCell ref="BU28:BV29"/>
    <mergeCell ref="BW28:BX29"/>
    <mergeCell ref="A30:G31"/>
    <mergeCell ref="H30:N31"/>
    <mergeCell ref="O30:U31"/>
    <mergeCell ref="V30:W31"/>
    <mergeCell ref="X30:AF31"/>
    <mergeCell ref="AG30:AH31"/>
    <mergeCell ref="AI30:AP31"/>
    <mergeCell ref="AQ30:AR31"/>
    <mergeCell ref="AS30:AT31"/>
    <mergeCell ref="AU30:BC31"/>
    <mergeCell ref="BD30:BK31"/>
    <mergeCell ref="BL30:BP31"/>
    <mergeCell ref="BQ30:BR31"/>
    <mergeCell ref="BS30:BT31"/>
    <mergeCell ref="BU30:BV31"/>
    <mergeCell ref="BW30:BX31"/>
    <mergeCell ref="X28:AF29"/>
    <mergeCell ref="AG28:AH29"/>
    <mergeCell ref="AI28:AP29"/>
    <mergeCell ref="V38:W39"/>
    <mergeCell ref="X38:AF39"/>
    <mergeCell ref="AG38:AH39"/>
    <mergeCell ref="BU32:BV33"/>
    <mergeCell ref="BW32:BX33"/>
    <mergeCell ref="AS32:AT33"/>
    <mergeCell ref="AU32:BC33"/>
    <mergeCell ref="BD32:BK33"/>
    <mergeCell ref="X32:AF33"/>
    <mergeCell ref="AG32:AH33"/>
    <mergeCell ref="AI32:AP33"/>
    <mergeCell ref="AQ32:AR33"/>
    <mergeCell ref="BL32:BP33"/>
    <mergeCell ref="BQ32:BR33"/>
    <mergeCell ref="BU34:BV35"/>
    <mergeCell ref="BW34:BX35"/>
    <mergeCell ref="AU36:BC37"/>
    <mergeCell ref="BD36:BK37"/>
    <mergeCell ref="BL36:BP37"/>
    <mergeCell ref="AQ38:AR39"/>
    <mergeCell ref="AS38:AT39"/>
    <mergeCell ref="AU38:BC39"/>
    <mergeCell ref="BD38:BK39"/>
    <mergeCell ref="A40:G41"/>
    <mergeCell ref="H40:N41"/>
    <mergeCell ref="O40:U41"/>
    <mergeCell ref="A34:G35"/>
    <mergeCell ref="H34:N35"/>
    <mergeCell ref="O34:U35"/>
    <mergeCell ref="V34:W35"/>
    <mergeCell ref="BS34:BT35"/>
    <mergeCell ref="X34:AF35"/>
    <mergeCell ref="AG34:AH35"/>
    <mergeCell ref="AI34:AP35"/>
    <mergeCell ref="AQ34:AR35"/>
    <mergeCell ref="AS34:AT35"/>
    <mergeCell ref="AU34:BC35"/>
    <mergeCell ref="BD34:BK35"/>
    <mergeCell ref="BL34:BP35"/>
    <mergeCell ref="BQ34:BR35"/>
    <mergeCell ref="V36:W37"/>
    <mergeCell ref="X36:AF37"/>
    <mergeCell ref="AG36:AH37"/>
    <mergeCell ref="AI36:AP37"/>
    <mergeCell ref="AQ36:AR37"/>
    <mergeCell ref="AS36:AT37"/>
    <mergeCell ref="O38:U39"/>
    <mergeCell ref="BQ36:BR37"/>
    <mergeCell ref="AI38:AP39"/>
    <mergeCell ref="BU42:BV43"/>
    <mergeCell ref="BL38:BP39"/>
    <mergeCell ref="BS38:BT39"/>
    <mergeCell ref="BU38:BV39"/>
    <mergeCell ref="BW38:BX39"/>
    <mergeCell ref="BW42:BX43"/>
    <mergeCell ref="AU42:BC43"/>
    <mergeCell ref="BD42:BK43"/>
    <mergeCell ref="BL42:BP43"/>
    <mergeCell ref="BQ42:BR43"/>
    <mergeCell ref="BS42:BT43"/>
    <mergeCell ref="BL40:BP41"/>
    <mergeCell ref="BQ40:BR41"/>
    <mergeCell ref="BS40:BT41"/>
    <mergeCell ref="X42:AF43"/>
    <mergeCell ref="AG42:AH43"/>
    <mergeCell ref="AI42:AP43"/>
    <mergeCell ref="AQ42:AR43"/>
    <mergeCell ref="AS42:AT43"/>
    <mergeCell ref="A42:G43"/>
    <mergeCell ref="H42:N43"/>
    <mergeCell ref="O42:U43"/>
    <mergeCell ref="V42:W43"/>
    <mergeCell ref="A4:BX4"/>
    <mergeCell ref="AL8:AR8"/>
    <mergeCell ref="AF8:AK8"/>
    <mergeCell ref="A8:AE8"/>
    <mergeCell ref="A7:AE7"/>
    <mergeCell ref="BU40:BV41"/>
    <mergeCell ref="BW40:BX41"/>
    <mergeCell ref="BQ38:BR39"/>
    <mergeCell ref="AS40:AT41"/>
    <mergeCell ref="AU40:BC41"/>
    <mergeCell ref="BD40:BK41"/>
    <mergeCell ref="V40:W41"/>
    <mergeCell ref="X40:AF41"/>
    <mergeCell ref="AG40:AH41"/>
    <mergeCell ref="AI40:AP41"/>
    <mergeCell ref="AQ40:AR41"/>
    <mergeCell ref="BS36:BT37"/>
    <mergeCell ref="BU36:BV37"/>
    <mergeCell ref="BW36:BX37"/>
    <mergeCell ref="A38:G39"/>
    <mergeCell ref="H38:N39"/>
    <mergeCell ref="A36:G37"/>
    <mergeCell ref="H36:N37"/>
    <mergeCell ref="O36:U37"/>
  </mergeCells>
  <pageMargins left="0.2" right="0.2" top="0.25" bottom="0.25" header="0.05" footer="0.05"/>
  <pageSetup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BDCBB71-7D43-4249-9A31-459A67488A3F}">
          <x14:formula1>
            <xm:f>'PFMEA Scoring'!$J$3:$J$12</xm:f>
          </x14:formula1>
          <xm:sqref>V12:W43</xm:sqref>
        </x14:dataValidation>
        <x14:dataValidation type="list" allowBlank="1" showInputMessage="1" showErrorMessage="1" xr:uid="{EC1A637C-0DA5-481B-B80B-5E006026E2BD}">
          <x14:formula1>
            <xm:f>'PFMEA Scoring'!$T$3:$T$12</xm:f>
          </x14:formula1>
          <xm:sqref>AG12:AH43</xm:sqref>
        </x14:dataValidation>
        <x14:dataValidation type="list" allowBlank="1" showInputMessage="1" showErrorMessage="1" xr:uid="{F317EAFC-F12E-4CAC-93B2-D582E6C22D1D}">
          <x14:formula1>
            <xm:f>'PFMEA Scoring'!$AB$3:$AB$12</xm:f>
          </x14:formula1>
          <xm:sqref>AQ12:AR43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6D646-57CA-41DB-8C6A-B0D02CD6F385}">
  <sheetPr codeName="Sheet5">
    <pageSetUpPr fitToPage="1"/>
  </sheetPr>
  <dimension ref="A1:AZ36"/>
  <sheetViews>
    <sheetView topLeftCell="A2" zoomScale="70" zoomScaleNormal="70" zoomScaleSheetLayoutView="40" workbookViewId="0">
      <selection activeCell="B9" sqref="B9:I9"/>
    </sheetView>
  </sheetViews>
  <sheetFormatPr defaultColWidth="9.140625" defaultRowHeight="12.75"/>
  <cols>
    <col min="1" max="1" width="20.42578125" style="58" customWidth="1"/>
    <col min="2" max="9" width="9.140625" style="58"/>
    <col min="10" max="10" width="10.42578125" style="58" customWidth="1"/>
    <col min="11" max="11" width="23.85546875" style="58" customWidth="1"/>
    <col min="12" max="12" width="52.140625" style="58" customWidth="1"/>
    <col min="13" max="13" width="2.5703125" style="58" customWidth="1"/>
    <col min="14" max="14" width="15.5703125" style="58" customWidth="1"/>
    <col min="15" max="18" width="9.140625" style="58"/>
    <col min="19" max="19" width="15.140625" style="58" customWidth="1"/>
    <col min="20" max="20" width="9" style="58" customWidth="1"/>
    <col min="21" max="21" width="2.7109375" style="58" customWidth="1"/>
    <col min="22" max="22" width="21.140625" style="58" customWidth="1"/>
    <col min="23" max="26" width="9.140625" style="58"/>
    <col min="27" max="27" width="21.42578125" style="58" customWidth="1"/>
    <col min="28" max="30" width="9.140625" style="58"/>
    <col min="31" max="31" width="0.140625" style="58" customWidth="1"/>
    <col min="32" max="16384" width="9.140625" style="58"/>
  </cols>
  <sheetData>
    <row r="1" spans="1:52">
      <c r="A1" s="55"/>
      <c r="B1" s="55"/>
      <c r="C1" s="55"/>
      <c r="D1" s="55"/>
      <c r="E1" s="55"/>
      <c r="F1" s="55"/>
      <c r="G1" s="55"/>
      <c r="H1" s="55"/>
      <c r="I1" s="55"/>
      <c r="J1" s="55"/>
      <c r="K1" s="55"/>
      <c r="L1" s="55"/>
      <c r="M1" s="56"/>
      <c r="N1" s="55"/>
      <c r="O1" s="55"/>
      <c r="P1" s="55"/>
      <c r="Q1" s="55"/>
      <c r="R1" s="55"/>
      <c r="S1" s="55"/>
      <c r="T1" s="55"/>
      <c r="U1" s="57"/>
      <c r="V1" s="55"/>
      <c r="W1" s="55"/>
      <c r="X1" s="55"/>
      <c r="Y1" s="55"/>
      <c r="Z1" s="55"/>
      <c r="AA1" s="55"/>
      <c r="AB1" s="55"/>
      <c r="AC1" s="55"/>
      <c r="AD1" s="55"/>
      <c r="AE1" s="55"/>
      <c r="AF1" s="57"/>
      <c r="AG1" s="57"/>
      <c r="AH1" s="57"/>
      <c r="AI1" s="57"/>
      <c r="AJ1" s="57"/>
      <c r="AK1" s="57"/>
      <c r="AL1" s="57"/>
      <c r="AM1" s="57"/>
      <c r="AN1" s="57"/>
      <c r="AO1" s="57"/>
      <c r="AP1" s="57"/>
      <c r="AQ1" s="57"/>
      <c r="AR1" s="57"/>
      <c r="AS1" s="57"/>
      <c r="AT1" s="57"/>
      <c r="AU1" s="57"/>
      <c r="AV1" s="57"/>
      <c r="AW1" s="57"/>
      <c r="AX1" s="57"/>
      <c r="AY1" s="57"/>
      <c r="AZ1" s="57"/>
    </row>
    <row r="2" spans="1:52" ht="98.1" customHeight="1">
      <c r="A2" s="59" t="s">
        <v>112</v>
      </c>
      <c r="B2" s="217" t="s">
        <v>113</v>
      </c>
      <c r="C2" s="218"/>
      <c r="D2" s="218"/>
      <c r="E2" s="218"/>
      <c r="F2" s="218"/>
      <c r="G2" s="218"/>
      <c r="H2" s="218"/>
      <c r="I2" s="218"/>
      <c r="J2" s="59" t="s">
        <v>114</v>
      </c>
      <c r="K2" s="59" t="s">
        <v>112</v>
      </c>
      <c r="L2" s="59" t="s">
        <v>115</v>
      </c>
      <c r="M2" s="60"/>
      <c r="N2" s="61" t="s">
        <v>116</v>
      </c>
      <c r="O2" s="219" t="s">
        <v>117</v>
      </c>
      <c r="P2" s="219"/>
      <c r="Q2" s="219"/>
      <c r="R2" s="219"/>
      <c r="S2" s="219"/>
      <c r="T2" s="61" t="s">
        <v>114</v>
      </c>
      <c r="U2" s="57"/>
      <c r="V2" s="62" t="s">
        <v>118</v>
      </c>
      <c r="W2" s="220" t="s">
        <v>119</v>
      </c>
      <c r="X2" s="220"/>
      <c r="Y2" s="220"/>
      <c r="Z2" s="220"/>
      <c r="AA2" s="220"/>
      <c r="AB2" s="62" t="s">
        <v>114</v>
      </c>
      <c r="AC2" s="220" t="s">
        <v>120</v>
      </c>
      <c r="AD2" s="221"/>
      <c r="AE2" s="221"/>
      <c r="AF2" s="57"/>
      <c r="AG2" s="57"/>
      <c r="AH2" s="57"/>
      <c r="AI2" s="57"/>
      <c r="AJ2" s="57"/>
      <c r="AK2" s="57"/>
      <c r="AL2" s="57"/>
      <c r="AM2" s="57"/>
      <c r="AN2" s="57"/>
      <c r="AO2" s="57"/>
      <c r="AP2" s="57"/>
      <c r="AQ2" s="57"/>
      <c r="AR2" s="57"/>
      <c r="AS2" s="57"/>
      <c r="AT2" s="57"/>
      <c r="AU2" s="57"/>
      <c r="AV2" s="57"/>
      <c r="AW2" s="57"/>
      <c r="AX2" s="57"/>
      <c r="AY2" s="57"/>
      <c r="AZ2" s="57"/>
    </row>
    <row r="3" spans="1:52" s="67" customFormat="1" ht="50.25" customHeight="1">
      <c r="A3" s="213" t="s">
        <v>121</v>
      </c>
      <c r="B3" s="212" t="s">
        <v>122</v>
      </c>
      <c r="C3" s="212"/>
      <c r="D3" s="212"/>
      <c r="E3" s="212"/>
      <c r="F3" s="212"/>
      <c r="G3" s="212"/>
      <c r="H3" s="212"/>
      <c r="I3" s="212"/>
      <c r="J3" s="63">
        <v>10</v>
      </c>
      <c r="K3" s="213" t="s">
        <v>123</v>
      </c>
      <c r="L3" s="64" t="s">
        <v>124</v>
      </c>
      <c r="M3" s="65"/>
      <c r="N3" s="63" t="s">
        <v>125</v>
      </c>
      <c r="O3" s="212" t="s">
        <v>126</v>
      </c>
      <c r="P3" s="212"/>
      <c r="Q3" s="212"/>
      <c r="R3" s="212"/>
      <c r="S3" s="212"/>
      <c r="T3" s="63">
        <v>10</v>
      </c>
      <c r="U3" s="66"/>
      <c r="V3" s="64" t="s">
        <v>127</v>
      </c>
      <c r="W3" s="212" t="s">
        <v>128</v>
      </c>
      <c r="X3" s="212"/>
      <c r="Y3" s="212"/>
      <c r="Z3" s="212"/>
      <c r="AA3" s="212"/>
      <c r="AB3" s="63">
        <v>10</v>
      </c>
      <c r="AC3" s="213" t="s">
        <v>129</v>
      </c>
      <c r="AD3" s="213"/>
      <c r="AE3" s="213"/>
      <c r="AF3" s="66"/>
      <c r="AG3" s="66"/>
      <c r="AH3" s="66"/>
      <c r="AI3" s="66"/>
      <c r="AJ3" s="66"/>
      <c r="AK3" s="66"/>
      <c r="AL3" s="66"/>
      <c r="AM3" s="66"/>
      <c r="AN3" s="66"/>
      <c r="AO3" s="66"/>
      <c r="AP3" s="66"/>
      <c r="AQ3" s="66"/>
      <c r="AR3" s="66"/>
      <c r="AS3" s="66"/>
      <c r="AT3" s="66"/>
      <c r="AU3" s="66"/>
      <c r="AV3" s="66"/>
      <c r="AW3" s="66"/>
      <c r="AX3" s="66"/>
      <c r="AY3" s="66"/>
      <c r="AZ3" s="66"/>
    </row>
    <row r="4" spans="1:52" s="67" customFormat="1" ht="68.25" customHeight="1">
      <c r="A4" s="213"/>
      <c r="B4" s="212" t="s">
        <v>130</v>
      </c>
      <c r="C4" s="212"/>
      <c r="D4" s="212"/>
      <c r="E4" s="212"/>
      <c r="F4" s="212"/>
      <c r="G4" s="212"/>
      <c r="H4" s="212"/>
      <c r="I4" s="212"/>
      <c r="J4" s="63">
        <v>9</v>
      </c>
      <c r="K4" s="213"/>
      <c r="L4" s="64" t="s">
        <v>131</v>
      </c>
      <c r="M4" s="65"/>
      <c r="N4" s="213" t="s">
        <v>132</v>
      </c>
      <c r="O4" s="212" t="s">
        <v>133</v>
      </c>
      <c r="P4" s="212"/>
      <c r="Q4" s="212"/>
      <c r="R4" s="212"/>
      <c r="S4" s="212"/>
      <c r="T4" s="63">
        <v>9</v>
      </c>
      <c r="U4" s="66"/>
      <c r="V4" s="64" t="s">
        <v>134</v>
      </c>
      <c r="W4" s="212" t="s">
        <v>135</v>
      </c>
      <c r="X4" s="212"/>
      <c r="Y4" s="212"/>
      <c r="Z4" s="212"/>
      <c r="AA4" s="212"/>
      <c r="AB4" s="63">
        <v>9</v>
      </c>
      <c r="AC4" s="213" t="s">
        <v>136</v>
      </c>
      <c r="AD4" s="213"/>
      <c r="AE4" s="213"/>
      <c r="AF4" s="66"/>
      <c r="AG4" s="66"/>
      <c r="AH4" s="66"/>
      <c r="AI4" s="66"/>
      <c r="AJ4" s="66"/>
      <c r="AK4" s="66"/>
      <c r="AL4" s="66"/>
      <c r="AM4" s="66"/>
      <c r="AN4" s="66"/>
      <c r="AO4" s="66"/>
      <c r="AP4" s="66"/>
      <c r="AQ4" s="66"/>
      <c r="AR4" s="66"/>
      <c r="AS4" s="66"/>
      <c r="AT4" s="66"/>
      <c r="AU4" s="66"/>
      <c r="AV4" s="66"/>
      <c r="AW4" s="66"/>
      <c r="AX4" s="66"/>
      <c r="AY4" s="66"/>
      <c r="AZ4" s="66"/>
    </row>
    <row r="5" spans="1:52" s="67" customFormat="1" ht="69.75" customHeight="1">
      <c r="A5" s="214" t="s">
        <v>137</v>
      </c>
      <c r="B5" s="212" t="s">
        <v>138</v>
      </c>
      <c r="C5" s="212"/>
      <c r="D5" s="212"/>
      <c r="E5" s="212"/>
      <c r="F5" s="212"/>
      <c r="G5" s="212"/>
      <c r="H5" s="212"/>
      <c r="I5" s="212"/>
      <c r="J5" s="63">
        <v>8</v>
      </c>
      <c r="K5" s="63" t="s">
        <v>139</v>
      </c>
      <c r="L5" s="64" t="s">
        <v>140</v>
      </c>
      <c r="M5" s="65"/>
      <c r="N5" s="213"/>
      <c r="O5" s="212" t="s">
        <v>141</v>
      </c>
      <c r="P5" s="212"/>
      <c r="Q5" s="212"/>
      <c r="R5" s="212"/>
      <c r="S5" s="212"/>
      <c r="T5" s="63">
        <v>8</v>
      </c>
      <c r="U5" s="66"/>
      <c r="V5" s="64" t="s">
        <v>142</v>
      </c>
      <c r="W5" s="212" t="s">
        <v>143</v>
      </c>
      <c r="X5" s="212"/>
      <c r="Y5" s="212"/>
      <c r="Z5" s="212"/>
      <c r="AA5" s="212"/>
      <c r="AB5" s="63">
        <v>8</v>
      </c>
      <c r="AC5" s="213" t="s">
        <v>144</v>
      </c>
      <c r="AD5" s="213"/>
      <c r="AE5" s="213"/>
      <c r="AF5" s="66"/>
      <c r="AG5" s="66"/>
      <c r="AH5" s="66"/>
      <c r="AI5" s="66"/>
      <c r="AJ5" s="66"/>
      <c r="AK5" s="66"/>
      <c r="AL5" s="66"/>
      <c r="AM5" s="66"/>
      <c r="AN5" s="66"/>
      <c r="AO5" s="66"/>
      <c r="AP5" s="66"/>
      <c r="AQ5" s="66"/>
      <c r="AR5" s="66"/>
      <c r="AS5" s="66"/>
      <c r="AT5" s="66"/>
      <c r="AU5" s="66"/>
      <c r="AV5" s="66"/>
      <c r="AW5" s="66"/>
      <c r="AX5" s="66"/>
      <c r="AY5" s="66"/>
      <c r="AZ5" s="66"/>
    </row>
    <row r="6" spans="1:52" s="67" customFormat="1" ht="62.25" customHeight="1">
      <c r="A6" s="214"/>
      <c r="B6" s="212" t="s">
        <v>145</v>
      </c>
      <c r="C6" s="212"/>
      <c r="D6" s="212"/>
      <c r="E6" s="212"/>
      <c r="F6" s="212"/>
      <c r="G6" s="212"/>
      <c r="H6" s="212"/>
      <c r="I6" s="212"/>
      <c r="J6" s="63">
        <v>7</v>
      </c>
      <c r="K6" s="63" t="s">
        <v>146</v>
      </c>
      <c r="L6" s="64" t="s">
        <v>147</v>
      </c>
      <c r="M6" s="215"/>
      <c r="N6" s="213"/>
      <c r="O6" s="212" t="s">
        <v>148</v>
      </c>
      <c r="P6" s="212"/>
      <c r="Q6" s="212"/>
      <c r="R6" s="212"/>
      <c r="S6" s="212"/>
      <c r="T6" s="63">
        <v>7</v>
      </c>
      <c r="U6" s="66"/>
      <c r="V6" s="64" t="s">
        <v>149</v>
      </c>
      <c r="W6" s="212" t="s">
        <v>150</v>
      </c>
      <c r="X6" s="212"/>
      <c r="Y6" s="212"/>
      <c r="Z6" s="212"/>
      <c r="AA6" s="212"/>
      <c r="AB6" s="63">
        <v>7</v>
      </c>
      <c r="AC6" s="213" t="s">
        <v>151</v>
      </c>
      <c r="AD6" s="213"/>
      <c r="AE6" s="213"/>
      <c r="AF6" s="66"/>
      <c r="AG6" s="66"/>
      <c r="AH6" s="66"/>
      <c r="AI6" s="66"/>
      <c r="AJ6" s="66"/>
      <c r="AK6" s="66"/>
      <c r="AL6" s="66"/>
      <c r="AM6" s="66"/>
      <c r="AN6" s="66"/>
      <c r="AO6" s="66"/>
      <c r="AP6" s="66"/>
      <c r="AQ6" s="66"/>
      <c r="AR6" s="66"/>
      <c r="AS6" s="66"/>
      <c r="AT6" s="66"/>
      <c r="AU6" s="66"/>
      <c r="AV6" s="66"/>
      <c r="AW6" s="66"/>
      <c r="AX6" s="66"/>
      <c r="AY6" s="66"/>
      <c r="AZ6" s="66"/>
    </row>
    <row r="7" spans="1:52" s="67" customFormat="1" ht="63.75" customHeight="1">
      <c r="A7" s="214" t="s">
        <v>152</v>
      </c>
      <c r="B7" s="212" t="s">
        <v>153</v>
      </c>
      <c r="C7" s="212"/>
      <c r="D7" s="212"/>
      <c r="E7" s="212"/>
      <c r="F7" s="212"/>
      <c r="G7" s="212"/>
      <c r="H7" s="212"/>
      <c r="I7" s="212"/>
      <c r="J7" s="63">
        <v>6</v>
      </c>
      <c r="K7" s="213" t="s">
        <v>154</v>
      </c>
      <c r="L7" s="64" t="s">
        <v>155</v>
      </c>
      <c r="M7" s="216"/>
      <c r="N7" s="213" t="s">
        <v>156</v>
      </c>
      <c r="O7" s="212" t="s">
        <v>157</v>
      </c>
      <c r="P7" s="212"/>
      <c r="Q7" s="212"/>
      <c r="R7" s="212"/>
      <c r="S7" s="212"/>
      <c r="T7" s="63">
        <v>6</v>
      </c>
      <c r="U7" s="66"/>
      <c r="V7" s="64" t="s">
        <v>142</v>
      </c>
      <c r="W7" s="212" t="s">
        <v>158</v>
      </c>
      <c r="X7" s="212"/>
      <c r="Y7" s="212"/>
      <c r="Z7" s="212"/>
      <c r="AA7" s="212"/>
      <c r="AB7" s="63">
        <v>6</v>
      </c>
      <c r="AC7" s="213" t="s">
        <v>159</v>
      </c>
      <c r="AD7" s="213"/>
      <c r="AE7" s="213"/>
      <c r="AF7" s="66"/>
      <c r="AG7" s="66"/>
      <c r="AH7" s="66"/>
      <c r="AI7" s="66"/>
      <c r="AJ7" s="66"/>
      <c r="AK7" s="66"/>
      <c r="AL7" s="66"/>
      <c r="AM7" s="66"/>
      <c r="AN7" s="66"/>
      <c r="AO7" s="66"/>
      <c r="AP7" s="66"/>
      <c r="AQ7" s="66"/>
      <c r="AR7" s="66"/>
      <c r="AS7" s="66"/>
      <c r="AT7" s="66"/>
      <c r="AU7" s="66"/>
      <c r="AV7" s="66"/>
      <c r="AW7" s="66"/>
      <c r="AX7" s="66"/>
      <c r="AY7" s="66"/>
      <c r="AZ7" s="66"/>
    </row>
    <row r="8" spans="1:52" s="67" customFormat="1" ht="90.75" customHeight="1">
      <c r="A8" s="214"/>
      <c r="B8" s="212" t="s">
        <v>160</v>
      </c>
      <c r="C8" s="212"/>
      <c r="D8" s="212"/>
      <c r="E8" s="212"/>
      <c r="F8" s="212"/>
      <c r="G8" s="212"/>
      <c r="H8" s="212"/>
      <c r="I8" s="212"/>
      <c r="J8" s="63">
        <v>5</v>
      </c>
      <c r="K8" s="213"/>
      <c r="L8" s="64" t="s">
        <v>161</v>
      </c>
      <c r="M8" s="65"/>
      <c r="N8" s="213"/>
      <c r="O8" s="212" t="s">
        <v>162</v>
      </c>
      <c r="P8" s="212"/>
      <c r="Q8" s="212"/>
      <c r="R8" s="212"/>
      <c r="S8" s="212"/>
      <c r="T8" s="63">
        <v>5</v>
      </c>
      <c r="U8" s="66"/>
      <c r="V8" s="64" t="s">
        <v>149</v>
      </c>
      <c r="W8" s="212" t="s">
        <v>163</v>
      </c>
      <c r="X8" s="212"/>
      <c r="Y8" s="212"/>
      <c r="Z8" s="212"/>
      <c r="AA8" s="212"/>
      <c r="AB8" s="63">
        <v>5</v>
      </c>
      <c r="AC8" s="213" t="s">
        <v>156</v>
      </c>
      <c r="AD8" s="213"/>
      <c r="AE8" s="213"/>
      <c r="AF8" s="66"/>
      <c r="AG8" s="66"/>
      <c r="AH8" s="66"/>
      <c r="AI8" s="66"/>
      <c r="AJ8" s="66"/>
      <c r="AK8" s="66"/>
      <c r="AL8" s="66"/>
      <c r="AM8" s="66"/>
      <c r="AN8" s="66"/>
      <c r="AO8" s="66"/>
      <c r="AP8" s="66"/>
      <c r="AQ8" s="66"/>
      <c r="AR8" s="66"/>
      <c r="AS8" s="66"/>
      <c r="AT8" s="66"/>
      <c r="AU8" s="66"/>
      <c r="AV8" s="66"/>
      <c r="AW8" s="66"/>
      <c r="AX8" s="66"/>
      <c r="AY8" s="66"/>
      <c r="AZ8" s="66"/>
    </row>
    <row r="9" spans="1:52" s="67" customFormat="1" ht="57.75" customHeight="1">
      <c r="A9" s="214" t="s">
        <v>164</v>
      </c>
      <c r="B9" s="212" t="s">
        <v>165</v>
      </c>
      <c r="C9" s="212"/>
      <c r="D9" s="212"/>
      <c r="E9" s="212"/>
      <c r="F9" s="212"/>
      <c r="G9" s="212"/>
      <c r="H9" s="212"/>
      <c r="I9" s="212"/>
      <c r="J9" s="63">
        <v>4</v>
      </c>
      <c r="K9" s="213" t="s">
        <v>154</v>
      </c>
      <c r="L9" s="64" t="s">
        <v>166</v>
      </c>
      <c r="M9" s="65"/>
      <c r="N9" s="213"/>
      <c r="O9" s="212" t="s">
        <v>167</v>
      </c>
      <c r="P9" s="212"/>
      <c r="Q9" s="212"/>
      <c r="R9" s="212"/>
      <c r="S9" s="212"/>
      <c r="T9" s="63">
        <v>4</v>
      </c>
      <c r="U9" s="66"/>
      <c r="V9" s="64" t="s">
        <v>142</v>
      </c>
      <c r="W9" s="212" t="s">
        <v>168</v>
      </c>
      <c r="X9" s="212"/>
      <c r="Y9" s="212"/>
      <c r="Z9" s="212"/>
      <c r="AA9" s="212"/>
      <c r="AB9" s="63">
        <v>4</v>
      </c>
      <c r="AC9" s="213" t="s">
        <v>169</v>
      </c>
      <c r="AD9" s="213"/>
      <c r="AE9" s="213"/>
      <c r="AF9" s="66"/>
      <c r="AG9" s="66"/>
      <c r="AH9" s="66"/>
      <c r="AI9" s="66"/>
      <c r="AJ9" s="66"/>
      <c r="AK9" s="66"/>
      <c r="AL9" s="66"/>
      <c r="AM9" s="66"/>
      <c r="AN9" s="66"/>
      <c r="AO9" s="66"/>
      <c r="AP9" s="66"/>
      <c r="AQ9" s="66"/>
      <c r="AR9" s="66"/>
      <c r="AS9" s="66"/>
      <c r="AT9" s="66"/>
      <c r="AU9" s="66"/>
      <c r="AV9" s="66"/>
      <c r="AW9" s="66"/>
      <c r="AX9" s="66"/>
      <c r="AY9" s="66"/>
      <c r="AZ9" s="66"/>
    </row>
    <row r="10" spans="1:52" s="67" customFormat="1" ht="64.5" customHeight="1">
      <c r="A10" s="214"/>
      <c r="B10" s="212" t="s">
        <v>170</v>
      </c>
      <c r="C10" s="212"/>
      <c r="D10" s="212"/>
      <c r="E10" s="212"/>
      <c r="F10" s="212"/>
      <c r="G10" s="212"/>
      <c r="H10" s="212"/>
      <c r="I10" s="212"/>
      <c r="J10" s="63">
        <v>3</v>
      </c>
      <c r="K10" s="213"/>
      <c r="L10" s="64" t="s">
        <v>171</v>
      </c>
      <c r="M10" s="65"/>
      <c r="N10" s="213" t="s">
        <v>159</v>
      </c>
      <c r="O10" s="212" t="s">
        <v>172</v>
      </c>
      <c r="P10" s="212"/>
      <c r="Q10" s="212"/>
      <c r="R10" s="212"/>
      <c r="S10" s="212"/>
      <c r="T10" s="63">
        <v>3</v>
      </c>
      <c r="U10" s="66"/>
      <c r="V10" s="64" t="s">
        <v>149</v>
      </c>
      <c r="W10" s="212" t="s">
        <v>173</v>
      </c>
      <c r="X10" s="212"/>
      <c r="Y10" s="212"/>
      <c r="Z10" s="212"/>
      <c r="AA10" s="212"/>
      <c r="AB10" s="63">
        <v>3</v>
      </c>
      <c r="AC10" s="213" t="s">
        <v>132</v>
      </c>
      <c r="AD10" s="213"/>
      <c r="AE10" s="213"/>
      <c r="AF10" s="66"/>
      <c r="AG10" s="66"/>
      <c r="AH10" s="66"/>
      <c r="AI10" s="66"/>
      <c r="AJ10" s="66"/>
      <c r="AK10" s="66"/>
      <c r="AL10" s="66"/>
      <c r="AM10" s="66"/>
      <c r="AN10" s="66"/>
      <c r="AO10" s="66"/>
      <c r="AP10" s="66"/>
      <c r="AQ10" s="66"/>
      <c r="AR10" s="66"/>
      <c r="AS10" s="66"/>
      <c r="AT10" s="66"/>
      <c r="AU10" s="66"/>
      <c r="AV10" s="66"/>
      <c r="AW10" s="66"/>
      <c r="AX10" s="66"/>
      <c r="AY10" s="66"/>
      <c r="AZ10" s="66"/>
    </row>
    <row r="11" spans="1:52" s="67" customFormat="1" ht="66" customHeight="1">
      <c r="A11" s="213"/>
      <c r="B11" s="212" t="s">
        <v>174</v>
      </c>
      <c r="C11" s="212"/>
      <c r="D11" s="212"/>
      <c r="E11" s="212"/>
      <c r="F11" s="212"/>
      <c r="G11" s="212"/>
      <c r="H11" s="212"/>
      <c r="I11" s="212"/>
      <c r="J11" s="63">
        <v>2</v>
      </c>
      <c r="K11" s="63" t="s">
        <v>175</v>
      </c>
      <c r="L11" s="64" t="s">
        <v>176</v>
      </c>
      <c r="M11" s="65"/>
      <c r="N11" s="213"/>
      <c r="O11" s="212" t="s">
        <v>177</v>
      </c>
      <c r="P11" s="212"/>
      <c r="Q11" s="212"/>
      <c r="R11" s="212"/>
      <c r="S11" s="212"/>
      <c r="T11" s="63">
        <v>2</v>
      </c>
      <c r="U11" s="66"/>
      <c r="V11" s="64" t="s">
        <v>178</v>
      </c>
      <c r="W11" s="212" t="s">
        <v>179</v>
      </c>
      <c r="X11" s="212"/>
      <c r="Y11" s="212"/>
      <c r="Z11" s="212"/>
      <c r="AA11" s="212"/>
      <c r="AB11" s="63">
        <v>2</v>
      </c>
      <c r="AC11" s="213" t="s">
        <v>125</v>
      </c>
      <c r="AD11" s="213"/>
      <c r="AE11" s="213"/>
      <c r="AF11" s="66"/>
      <c r="AG11" s="66"/>
      <c r="AH11" s="66"/>
      <c r="AI11" s="66"/>
      <c r="AJ11" s="66"/>
      <c r="AK11" s="66"/>
      <c r="AL11" s="66"/>
      <c r="AM11" s="66"/>
      <c r="AN11" s="66"/>
      <c r="AO11" s="66"/>
      <c r="AP11" s="66"/>
      <c r="AQ11" s="66"/>
      <c r="AR11" s="66"/>
      <c r="AS11" s="66"/>
      <c r="AT11" s="66"/>
      <c r="AU11" s="66"/>
      <c r="AV11" s="66"/>
      <c r="AW11" s="66"/>
      <c r="AX11" s="66"/>
      <c r="AY11" s="66"/>
      <c r="AZ11" s="66"/>
    </row>
    <row r="12" spans="1:52" s="67" customFormat="1" ht="68.25" customHeight="1">
      <c r="A12" s="68" t="s">
        <v>180</v>
      </c>
      <c r="B12" s="212" t="s">
        <v>181</v>
      </c>
      <c r="C12" s="212"/>
      <c r="D12" s="212"/>
      <c r="E12" s="212"/>
      <c r="F12" s="212"/>
      <c r="G12" s="212"/>
      <c r="H12" s="212"/>
      <c r="I12" s="212"/>
      <c r="J12" s="63">
        <v>1</v>
      </c>
      <c r="K12" s="63" t="s">
        <v>180</v>
      </c>
      <c r="L12" s="64" t="s">
        <v>182</v>
      </c>
      <c r="M12" s="65"/>
      <c r="N12" s="63" t="s">
        <v>151</v>
      </c>
      <c r="O12" s="212" t="s">
        <v>183</v>
      </c>
      <c r="P12" s="212"/>
      <c r="Q12" s="212"/>
      <c r="R12" s="212"/>
      <c r="S12" s="212"/>
      <c r="T12" s="63">
        <v>1</v>
      </c>
      <c r="U12" s="66"/>
      <c r="V12" s="64" t="s">
        <v>184</v>
      </c>
      <c r="W12" s="212" t="s">
        <v>185</v>
      </c>
      <c r="X12" s="212"/>
      <c r="Y12" s="212"/>
      <c r="Z12" s="212"/>
      <c r="AA12" s="212"/>
      <c r="AB12" s="63">
        <v>1</v>
      </c>
      <c r="AC12" s="213" t="s">
        <v>186</v>
      </c>
      <c r="AD12" s="213"/>
      <c r="AE12" s="213"/>
      <c r="AF12" s="66"/>
      <c r="AG12" s="66"/>
      <c r="AH12" s="66"/>
      <c r="AI12" s="66"/>
      <c r="AJ12" s="66"/>
      <c r="AK12" s="66"/>
      <c r="AL12" s="66"/>
      <c r="AM12" s="66"/>
      <c r="AN12" s="66"/>
      <c r="AO12" s="66"/>
      <c r="AP12" s="66"/>
      <c r="AQ12" s="66"/>
      <c r="AR12" s="66"/>
      <c r="AS12" s="66"/>
      <c r="AT12" s="66"/>
      <c r="AU12" s="66"/>
      <c r="AV12" s="66"/>
      <c r="AW12" s="66"/>
      <c r="AX12" s="66"/>
      <c r="AY12" s="66"/>
      <c r="AZ12" s="66"/>
    </row>
    <row r="13" spans="1:52" s="67" customFormat="1" ht="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row>
    <row r="14" spans="1:52" s="67" customFormat="1" ht="1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row>
    <row r="15" spans="1:52" s="67" customFormat="1" ht="15">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row>
    <row r="16" spans="1:5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row>
    <row r="17" spans="1:52">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row>
    <row r="18" spans="1:5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row>
    <row r="19" spans="1:5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row>
    <row r="20" spans="1:5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row>
    <row r="21" spans="1:52">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row>
    <row r="22" spans="1:5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row>
    <row r="23" spans="1:52">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row>
    <row r="24" spans="1:5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row>
    <row r="25" spans="1:52">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row>
    <row r="26" spans="1:52">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row>
    <row r="27" spans="1:52">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row>
    <row r="28" spans="1:5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row>
    <row r="29" spans="1:52">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row>
    <row r="30" spans="1:5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row>
    <row r="31" spans="1:52">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row>
    <row r="32" spans="1:52">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row>
    <row r="33" spans="1:44">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row>
    <row r="34" spans="1:44">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row>
    <row r="35" spans="1:44">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row>
    <row r="36" spans="1:44">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row>
  </sheetData>
  <mergeCells count="55">
    <mergeCell ref="B2:I2"/>
    <mergeCell ref="O2:S2"/>
    <mergeCell ref="W2:AA2"/>
    <mergeCell ref="AC2:AE2"/>
    <mergeCell ref="A3:A4"/>
    <mergeCell ref="B3:I3"/>
    <mergeCell ref="K3:K4"/>
    <mergeCell ref="O3:S3"/>
    <mergeCell ref="W3:AA3"/>
    <mergeCell ref="AC3:AE3"/>
    <mergeCell ref="B4:I4"/>
    <mergeCell ref="W5:AA5"/>
    <mergeCell ref="AC5:AE5"/>
    <mergeCell ref="N4:N6"/>
    <mergeCell ref="O4:S4"/>
    <mergeCell ref="W4:AA4"/>
    <mergeCell ref="AC4:AE4"/>
    <mergeCell ref="W6:AA6"/>
    <mergeCell ref="AC6:AE6"/>
    <mergeCell ref="A7:A8"/>
    <mergeCell ref="B7:I7"/>
    <mergeCell ref="K7:K8"/>
    <mergeCell ref="N7:N9"/>
    <mergeCell ref="O7:S7"/>
    <mergeCell ref="M6:M7"/>
    <mergeCell ref="O6:S6"/>
    <mergeCell ref="A5:A6"/>
    <mergeCell ref="B5:I5"/>
    <mergeCell ref="O5:S5"/>
    <mergeCell ref="B6:I6"/>
    <mergeCell ref="A9:A11"/>
    <mergeCell ref="W11:AA11"/>
    <mergeCell ref="AC11:AE11"/>
    <mergeCell ref="W7:AA7"/>
    <mergeCell ref="AC7:AE7"/>
    <mergeCell ref="B8:I8"/>
    <mergeCell ref="O8:S8"/>
    <mergeCell ref="W8:AA8"/>
    <mergeCell ref="AC8:AE8"/>
    <mergeCell ref="B12:I12"/>
    <mergeCell ref="O12:S12"/>
    <mergeCell ref="W12:AA12"/>
    <mergeCell ref="AC12:AE12"/>
    <mergeCell ref="AC9:AE9"/>
    <mergeCell ref="B10:I10"/>
    <mergeCell ref="N10:N11"/>
    <mergeCell ref="O10:S10"/>
    <mergeCell ref="W10:AA10"/>
    <mergeCell ref="AC10:AE10"/>
    <mergeCell ref="B11:I11"/>
    <mergeCell ref="B9:I9"/>
    <mergeCell ref="K9:K10"/>
    <mergeCell ref="O9:S9"/>
    <mergeCell ref="W9:AA9"/>
    <mergeCell ref="O11:S11"/>
  </mergeCells>
  <printOptions horizontalCentered="1"/>
  <pageMargins left="0.25" right="0.25" top="0.75" bottom="0.5" header="0.17" footer="0.16"/>
  <pageSetup paperSize="17" scale="56" orientation="landscape" r:id="rId1"/>
  <headerFooter alignWithMargins="0">
    <oddFooter>&amp;LRSQ-012 v.6&amp;C&amp;A</oddFooter>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ED56-1FE6-48F4-8B9D-393B79BEBC46}">
  <sheetPr codeName="Sheet6"/>
  <dimension ref="A1:BU40"/>
  <sheetViews>
    <sheetView zoomScale="130" zoomScaleNormal="130" workbookViewId="0">
      <selection activeCell="AH17" sqref="AH17:AN18"/>
    </sheetView>
  </sheetViews>
  <sheetFormatPr defaultRowHeight="15"/>
  <cols>
    <col min="1" max="38" width="1.7109375" customWidth="1"/>
    <col min="39" max="39" width="2.28515625" customWidth="1"/>
    <col min="40" max="40" width="2" customWidth="1"/>
    <col min="41" max="73" width="1.7109375" customWidth="1"/>
  </cols>
  <sheetData>
    <row r="1" spans="1:73" ht="14.45" customHeight="1">
      <c r="A1" s="190" t="s">
        <v>62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row>
    <row r="2" spans="1:7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row>
    <row r="3" spans="1:7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row>
    <row r="4" spans="1:73">
      <c r="A4" s="211" t="s">
        <v>44</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t="s">
        <v>45</v>
      </c>
      <c r="AF4" s="211"/>
      <c r="AG4" s="211"/>
      <c r="AH4" s="211"/>
      <c r="AI4" s="211"/>
      <c r="AJ4" s="211"/>
      <c r="AK4" s="211"/>
      <c r="AL4" s="211"/>
      <c r="AM4" s="211"/>
      <c r="AN4" s="211"/>
      <c r="AO4" s="211"/>
      <c r="AP4" s="211"/>
      <c r="AQ4" s="211"/>
      <c r="AR4" s="211" t="s">
        <v>46</v>
      </c>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row>
    <row r="5" spans="1:73">
      <c r="A5" s="135">
        <f>'Cover Sheet'!J7</f>
        <v>0</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f>'Cover Sheet'!L8</f>
        <v>0</v>
      </c>
      <c r="AF5" s="135"/>
      <c r="AG5" s="135"/>
      <c r="AH5" s="135"/>
      <c r="AI5" s="135"/>
      <c r="AJ5" s="135"/>
      <c r="AK5" s="135"/>
      <c r="AL5" s="135"/>
      <c r="AM5" s="135"/>
      <c r="AN5" s="135"/>
      <c r="AO5" s="135"/>
      <c r="AP5" s="135"/>
      <c r="AQ5" s="135"/>
      <c r="AR5" s="135">
        <f>'Cover Sheet'!K9</f>
        <v>0</v>
      </c>
      <c r="AS5" s="135"/>
      <c r="AT5" s="135"/>
      <c r="AU5" s="135"/>
      <c r="AV5" s="135"/>
      <c r="AW5" s="135"/>
      <c r="AX5" s="135"/>
      <c r="AY5" s="135"/>
      <c r="AZ5" s="135"/>
      <c r="BA5" s="135"/>
      <c r="BB5" s="135"/>
      <c r="BC5" s="135">
        <f>'Cover Sheet'!D10</f>
        <v>0</v>
      </c>
      <c r="BD5" s="135"/>
      <c r="BE5" s="135"/>
      <c r="BF5" s="135"/>
      <c r="BG5" s="135"/>
      <c r="BH5" s="135"/>
      <c r="BI5" s="135"/>
      <c r="BJ5" s="135"/>
      <c r="BK5" s="135"/>
      <c r="BL5" s="135"/>
      <c r="BM5" s="135">
        <f>'Cover Sheet'!E11</f>
        <v>0</v>
      </c>
      <c r="BN5" s="135"/>
      <c r="BO5" s="135"/>
      <c r="BP5" s="135"/>
      <c r="BQ5" s="135"/>
      <c r="BR5" s="135"/>
      <c r="BS5" s="135"/>
      <c r="BT5" s="135"/>
      <c r="BU5" s="135"/>
    </row>
    <row r="6" spans="1:73">
      <c r="A6" s="193" t="s">
        <v>47</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t="s">
        <v>48</v>
      </c>
      <c r="AF6" s="193"/>
      <c r="AG6" s="193"/>
      <c r="AH6" s="193"/>
      <c r="AI6" s="193"/>
      <c r="AJ6" s="193"/>
      <c r="AK6" s="193" t="s">
        <v>49</v>
      </c>
      <c r="AL6" s="193"/>
      <c r="AM6" s="193"/>
      <c r="AN6" s="193"/>
      <c r="AO6" s="193"/>
      <c r="AP6" s="193"/>
      <c r="AQ6" s="193"/>
      <c r="AR6" s="193" t="s">
        <v>50</v>
      </c>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row>
    <row r="7" spans="1:73">
      <c r="A7" s="135">
        <f>'Cover Sheet'!AK4</f>
        <v>0</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f>'Cover Sheet'!G5</f>
        <v>0</v>
      </c>
      <c r="AF7" s="135"/>
      <c r="AG7" s="135"/>
      <c r="AH7" s="135"/>
      <c r="AI7" s="135"/>
      <c r="AJ7" s="135"/>
      <c r="AK7" s="135">
        <f>'Cover Sheet'!AJ5</f>
        <v>0</v>
      </c>
      <c r="AL7" s="135"/>
      <c r="AM7" s="135"/>
      <c r="AN7" s="135"/>
      <c r="AO7" s="135"/>
      <c r="AP7" s="135"/>
      <c r="AQ7" s="135"/>
      <c r="AR7" s="135">
        <f>'Cover Sheet'!H4</f>
        <v>0</v>
      </c>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row>
    <row r="8" spans="1:73">
      <c r="A8" s="206" t="s">
        <v>187</v>
      </c>
      <c r="B8" s="206"/>
      <c r="C8" s="206"/>
      <c r="D8" s="206"/>
      <c r="E8" s="206"/>
      <c r="F8" s="206"/>
      <c r="G8" s="206" t="s">
        <v>188</v>
      </c>
      <c r="H8" s="206"/>
      <c r="I8" s="206"/>
      <c r="J8" s="206"/>
      <c r="K8" s="206"/>
      <c r="L8" s="206"/>
      <c r="M8" s="206"/>
      <c r="N8" s="206" t="s">
        <v>189</v>
      </c>
      <c r="O8" s="206"/>
      <c r="P8" s="206"/>
      <c r="Q8" s="206"/>
      <c r="R8" s="206"/>
      <c r="S8" s="206"/>
      <c r="T8" s="206"/>
      <c r="U8" s="223" t="s">
        <v>190</v>
      </c>
      <c r="V8" s="223"/>
      <c r="W8" s="223"/>
      <c r="X8" s="223"/>
      <c r="Y8" s="223"/>
      <c r="Z8" s="223"/>
      <c r="AA8" s="223"/>
      <c r="AB8" s="223"/>
      <c r="AC8" s="223"/>
      <c r="AD8" s="223"/>
      <c r="AE8" s="206" t="s">
        <v>191</v>
      </c>
      <c r="AF8" s="206"/>
      <c r="AG8" s="206"/>
      <c r="AH8" s="223" t="s">
        <v>192</v>
      </c>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06" t="s">
        <v>193</v>
      </c>
      <c r="BO8" s="206"/>
      <c r="BP8" s="206"/>
      <c r="BQ8" s="206"/>
      <c r="BR8" s="206"/>
      <c r="BS8" s="206"/>
      <c r="BT8" s="206"/>
      <c r="BU8" s="206"/>
    </row>
    <row r="9" spans="1:73">
      <c r="A9" s="206"/>
      <c r="B9" s="206"/>
      <c r="C9" s="206"/>
      <c r="D9" s="206"/>
      <c r="E9" s="206"/>
      <c r="F9" s="206"/>
      <c r="G9" s="206"/>
      <c r="H9" s="206"/>
      <c r="I9" s="206"/>
      <c r="J9" s="206"/>
      <c r="K9" s="206"/>
      <c r="L9" s="206"/>
      <c r="M9" s="206"/>
      <c r="N9" s="206"/>
      <c r="O9" s="206"/>
      <c r="P9" s="206"/>
      <c r="Q9" s="206"/>
      <c r="R9" s="206"/>
      <c r="S9" s="206"/>
      <c r="T9" s="206"/>
      <c r="U9" s="206" t="s">
        <v>194</v>
      </c>
      <c r="V9" s="206"/>
      <c r="W9" s="206" t="s">
        <v>195</v>
      </c>
      <c r="X9" s="206"/>
      <c r="Y9" s="206"/>
      <c r="Z9" s="206"/>
      <c r="AA9" s="206" t="s">
        <v>196</v>
      </c>
      <c r="AB9" s="206"/>
      <c r="AC9" s="206"/>
      <c r="AD9" s="206"/>
      <c r="AE9" s="206"/>
      <c r="AF9" s="206"/>
      <c r="AG9" s="206"/>
      <c r="AH9" s="206" t="s">
        <v>197</v>
      </c>
      <c r="AI9" s="206"/>
      <c r="AJ9" s="206"/>
      <c r="AK9" s="206"/>
      <c r="AL9" s="206"/>
      <c r="AM9" s="206"/>
      <c r="AN9" s="206"/>
      <c r="AO9" s="206" t="s">
        <v>198</v>
      </c>
      <c r="AP9" s="206"/>
      <c r="AQ9" s="206"/>
      <c r="AR9" s="206"/>
      <c r="AS9" s="206"/>
      <c r="AT9" s="206"/>
      <c r="AU9" s="206"/>
      <c r="AV9" s="223" t="s">
        <v>199</v>
      </c>
      <c r="AW9" s="223"/>
      <c r="AX9" s="223"/>
      <c r="AY9" s="223"/>
      <c r="AZ9" s="223"/>
      <c r="BA9" s="223"/>
      <c r="BB9" s="223"/>
      <c r="BC9" s="223"/>
      <c r="BD9" s="223"/>
      <c r="BE9" s="223"/>
      <c r="BF9" s="206" t="s">
        <v>200</v>
      </c>
      <c r="BG9" s="206"/>
      <c r="BH9" s="206"/>
      <c r="BI9" s="206"/>
      <c r="BJ9" s="206"/>
      <c r="BK9" s="206"/>
      <c r="BL9" s="206"/>
      <c r="BM9" s="206"/>
      <c r="BN9" s="206"/>
      <c r="BO9" s="206"/>
      <c r="BP9" s="206"/>
      <c r="BQ9" s="206"/>
      <c r="BR9" s="206"/>
      <c r="BS9" s="206"/>
      <c r="BT9" s="206"/>
      <c r="BU9" s="206"/>
    </row>
    <row r="10" spans="1:73" ht="15.75" thickBot="1">
      <c r="A10" s="207"/>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t="s">
        <v>201</v>
      </c>
      <c r="AW10" s="207"/>
      <c r="AX10" s="207"/>
      <c r="AY10" s="207"/>
      <c r="AZ10" s="207"/>
      <c r="BA10" s="207" t="s">
        <v>202</v>
      </c>
      <c r="BB10" s="207"/>
      <c r="BC10" s="207"/>
      <c r="BD10" s="207"/>
      <c r="BE10" s="207"/>
      <c r="BF10" s="207"/>
      <c r="BG10" s="207"/>
      <c r="BH10" s="207"/>
      <c r="BI10" s="207"/>
      <c r="BJ10" s="207"/>
      <c r="BK10" s="207"/>
      <c r="BL10" s="207"/>
      <c r="BM10" s="207"/>
      <c r="BN10" s="207"/>
      <c r="BO10" s="207"/>
      <c r="BP10" s="207"/>
      <c r="BQ10" s="207"/>
      <c r="BR10" s="207"/>
      <c r="BS10" s="207"/>
      <c r="BT10" s="207"/>
      <c r="BU10" s="207"/>
    </row>
    <row r="11" spans="1:73">
      <c r="A11" s="222"/>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222"/>
      <c r="BK11" s="222"/>
      <c r="BL11" s="222"/>
      <c r="BM11" s="222"/>
      <c r="BN11" s="222"/>
      <c r="BO11" s="222"/>
      <c r="BP11" s="222"/>
      <c r="BQ11" s="222"/>
      <c r="BR11" s="222"/>
      <c r="BS11" s="222"/>
      <c r="BT11" s="222"/>
      <c r="BU11" s="222"/>
    </row>
    <row r="12" spans="1:73">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row>
    <row r="13" spans="1:73">
      <c r="A13" s="170"/>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row>
    <row r="14" spans="1:73">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row>
    <row r="15" spans="1:73">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row>
    <row r="16" spans="1:73">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row>
    <row r="17" spans="1:73">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row>
    <row r="18" spans="1:73">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row>
    <row r="19" spans="1:73">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row>
    <row r="20" spans="1:73">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row>
    <row r="21" spans="1:73">
      <c r="A21" s="170"/>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row>
    <row r="22" spans="1:73">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row>
    <row r="23" spans="1:73">
      <c r="A23" s="170"/>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row>
    <row r="24" spans="1:73">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row>
    <row r="25" spans="1:73">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row>
    <row r="26" spans="1:73">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row>
    <row r="27" spans="1:73">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row>
    <row r="28" spans="1:73">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row>
    <row r="29" spans="1:73">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row>
    <row r="30" spans="1:73">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row>
    <row r="31" spans="1:73">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row>
    <row r="32" spans="1:73">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row>
    <row r="33" spans="1:73">
      <c r="A33" s="170"/>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row>
    <row r="34" spans="1:73">
      <c r="A34" s="170"/>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row>
    <row r="35" spans="1:73">
      <c r="A35" s="170"/>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row>
    <row r="36" spans="1:73">
      <c r="A36" s="170"/>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row>
    <row r="37" spans="1:73">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row>
    <row r="38" spans="1:73">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row>
    <row r="39" spans="1:73">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row>
    <row r="40" spans="1:73">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row>
  </sheetData>
  <mergeCells count="228">
    <mergeCell ref="A1:BU3"/>
    <mergeCell ref="A4:AD4"/>
    <mergeCell ref="AE4:AQ4"/>
    <mergeCell ref="AR4:BU4"/>
    <mergeCell ref="A5:AD5"/>
    <mergeCell ref="AE5:AQ5"/>
    <mergeCell ref="AO9:AU10"/>
    <mergeCell ref="AH9:AN10"/>
    <mergeCell ref="AH8:BM8"/>
    <mergeCell ref="AE8:AG10"/>
    <mergeCell ref="AA9:AD10"/>
    <mergeCell ref="BN8:BU10"/>
    <mergeCell ref="BF9:BM10"/>
    <mergeCell ref="BA10:BE10"/>
    <mergeCell ref="AV10:AZ10"/>
    <mergeCell ref="AV9:BE9"/>
    <mergeCell ref="A8:F10"/>
    <mergeCell ref="AR5:BB5"/>
    <mergeCell ref="BC5:BL5"/>
    <mergeCell ref="BM5:BU5"/>
    <mergeCell ref="A6:AD6"/>
    <mergeCell ref="AE6:AJ6"/>
    <mergeCell ref="AK6:AQ6"/>
    <mergeCell ref="AR6:BU6"/>
    <mergeCell ref="A11:F12"/>
    <mergeCell ref="G11:M12"/>
    <mergeCell ref="N11:T12"/>
    <mergeCell ref="U11:V12"/>
    <mergeCell ref="W9:Z10"/>
    <mergeCell ref="U9:V10"/>
    <mergeCell ref="U8:AD8"/>
    <mergeCell ref="N8:T10"/>
    <mergeCell ref="G8:M10"/>
    <mergeCell ref="A17:F18"/>
    <mergeCell ref="G17:M18"/>
    <mergeCell ref="N17:T18"/>
    <mergeCell ref="AV11:AZ12"/>
    <mergeCell ref="BA11:BE12"/>
    <mergeCell ref="BF11:BM12"/>
    <mergeCell ref="BN11:BU12"/>
    <mergeCell ref="A13:F14"/>
    <mergeCell ref="G13:M14"/>
    <mergeCell ref="N13:T14"/>
    <mergeCell ref="U13:V14"/>
    <mergeCell ref="W13:Z14"/>
    <mergeCell ref="AA13:AD14"/>
    <mergeCell ref="AE13:AG14"/>
    <mergeCell ref="AH13:AN14"/>
    <mergeCell ref="AO13:AU14"/>
    <mergeCell ref="AV13:AZ14"/>
    <mergeCell ref="BA13:BE14"/>
    <mergeCell ref="BF13:BM14"/>
    <mergeCell ref="W11:Z12"/>
    <mergeCell ref="AA11:AD12"/>
    <mergeCell ref="AE11:AG12"/>
    <mergeCell ref="AH11:AN12"/>
    <mergeCell ref="AO11:AU12"/>
    <mergeCell ref="BN13:BU14"/>
    <mergeCell ref="A15:F16"/>
    <mergeCell ref="G15:M16"/>
    <mergeCell ref="N15:T16"/>
    <mergeCell ref="U15:V16"/>
    <mergeCell ref="W15:Z16"/>
    <mergeCell ref="AA15:AD16"/>
    <mergeCell ref="AE15:AG16"/>
    <mergeCell ref="AH15:AN16"/>
    <mergeCell ref="AO15:AU16"/>
    <mergeCell ref="AV15:AZ16"/>
    <mergeCell ref="BA15:BE16"/>
    <mergeCell ref="BF15:BM16"/>
    <mergeCell ref="BN15:BU16"/>
    <mergeCell ref="A19:F20"/>
    <mergeCell ref="G19:M20"/>
    <mergeCell ref="N19:T20"/>
    <mergeCell ref="U19:V20"/>
    <mergeCell ref="W19:Z20"/>
    <mergeCell ref="AA19:AD20"/>
    <mergeCell ref="AE19:AG20"/>
    <mergeCell ref="AH19:AN20"/>
    <mergeCell ref="AO19:AU20"/>
    <mergeCell ref="N21:T22"/>
    <mergeCell ref="U21:V22"/>
    <mergeCell ref="AV19:AZ20"/>
    <mergeCell ref="BA19:BE20"/>
    <mergeCell ref="BF19:BM20"/>
    <mergeCell ref="BN19:BU20"/>
    <mergeCell ref="AA17:AD18"/>
    <mergeCell ref="AE17:AG18"/>
    <mergeCell ref="AH17:AN18"/>
    <mergeCell ref="AO17:AU18"/>
    <mergeCell ref="AV17:AZ18"/>
    <mergeCell ref="U17:V18"/>
    <mergeCell ref="W17:Z18"/>
    <mergeCell ref="BA17:BE18"/>
    <mergeCell ref="BF17:BM18"/>
    <mergeCell ref="BN17:BU18"/>
    <mergeCell ref="BA21:BE22"/>
    <mergeCell ref="W21:Z22"/>
    <mergeCell ref="BF21:BM22"/>
    <mergeCell ref="BN21:BU22"/>
    <mergeCell ref="A23:F24"/>
    <mergeCell ref="G23:M24"/>
    <mergeCell ref="N23:T24"/>
    <mergeCell ref="U23:V24"/>
    <mergeCell ref="W23:Z24"/>
    <mergeCell ref="AA23:AD24"/>
    <mergeCell ref="AE23:AG24"/>
    <mergeCell ref="AH23:AN24"/>
    <mergeCell ref="AO23:AU24"/>
    <mergeCell ref="AV23:AZ24"/>
    <mergeCell ref="BA23:BE24"/>
    <mergeCell ref="BF23:BM24"/>
    <mergeCell ref="BN23:BU24"/>
    <mergeCell ref="AA21:AD22"/>
    <mergeCell ref="AE21:AG22"/>
    <mergeCell ref="AH21:AN22"/>
    <mergeCell ref="AO21:AU22"/>
    <mergeCell ref="AV21:AZ22"/>
    <mergeCell ref="A21:F22"/>
    <mergeCell ref="G21:M22"/>
    <mergeCell ref="BN25:BU26"/>
    <mergeCell ref="A27:F28"/>
    <mergeCell ref="G27:M28"/>
    <mergeCell ref="N27:T28"/>
    <mergeCell ref="U27:V28"/>
    <mergeCell ref="W27:Z28"/>
    <mergeCell ref="AA27:AD28"/>
    <mergeCell ref="AE27:AG28"/>
    <mergeCell ref="AH27:AN28"/>
    <mergeCell ref="AO27:AU28"/>
    <mergeCell ref="AV27:AZ28"/>
    <mergeCell ref="BA27:BE28"/>
    <mergeCell ref="BF27:BM28"/>
    <mergeCell ref="BN27:BU28"/>
    <mergeCell ref="AA25:AD26"/>
    <mergeCell ref="AE25:AG26"/>
    <mergeCell ref="AH25:AN26"/>
    <mergeCell ref="AO25:AU26"/>
    <mergeCell ref="AV25:AZ26"/>
    <mergeCell ref="A25:F26"/>
    <mergeCell ref="G25:M26"/>
    <mergeCell ref="N25:T26"/>
    <mergeCell ref="BA25:BE26"/>
    <mergeCell ref="BF25:BM26"/>
    <mergeCell ref="A33:F34"/>
    <mergeCell ref="G33:M34"/>
    <mergeCell ref="N33:T34"/>
    <mergeCell ref="U33:V34"/>
    <mergeCell ref="W33:Z34"/>
    <mergeCell ref="BA29:BE30"/>
    <mergeCell ref="BF29:BM30"/>
    <mergeCell ref="U25:V26"/>
    <mergeCell ref="W25:Z26"/>
    <mergeCell ref="AO29:AU30"/>
    <mergeCell ref="AV29:AZ30"/>
    <mergeCell ref="A29:F30"/>
    <mergeCell ref="G29:M30"/>
    <mergeCell ref="N29:T30"/>
    <mergeCell ref="U29:V30"/>
    <mergeCell ref="W29:Z30"/>
    <mergeCell ref="BN29:BU30"/>
    <mergeCell ref="A31:F32"/>
    <mergeCell ref="G31:M32"/>
    <mergeCell ref="N31:T32"/>
    <mergeCell ref="U31:V32"/>
    <mergeCell ref="W31:Z32"/>
    <mergeCell ref="AA31:AD32"/>
    <mergeCell ref="AE31:AG32"/>
    <mergeCell ref="AH31:AN32"/>
    <mergeCell ref="AO31:AU32"/>
    <mergeCell ref="AV31:AZ32"/>
    <mergeCell ref="BA31:BE32"/>
    <mergeCell ref="BF31:BM32"/>
    <mergeCell ref="BN31:BU32"/>
    <mergeCell ref="AA29:AD30"/>
    <mergeCell ref="AE29:AG30"/>
    <mergeCell ref="AH29:AN30"/>
    <mergeCell ref="AV35:AZ36"/>
    <mergeCell ref="BA35:BE36"/>
    <mergeCell ref="BF35:BM36"/>
    <mergeCell ref="BN35:BU36"/>
    <mergeCell ref="AA33:AD34"/>
    <mergeCell ref="AE33:AG34"/>
    <mergeCell ref="AH33:AN34"/>
    <mergeCell ref="AO33:AU34"/>
    <mergeCell ref="AV33:AZ34"/>
    <mergeCell ref="AV39:AZ40"/>
    <mergeCell ref="BA39:BE40"/>
    <mergeCell ref="BF39:BM40"/>
    <mergeCell ref="BN39:BU40"/>
    <mergeCell ref="AA37:AD38"/>
    <mergeCell ref="AE37:AG38"/>
    <mergeCell ref="AH37:AN38"/>
    <mergeCell ref="AO37:AU38"/>
    <mergeCell ref="AV37:AZ38"/>
    <mergeCell ref="A39:F40"/>
    <mergeCell ref="G39:M40"/>
    <mergeCell ref="N39:T40"/>
    <mergeCell ref="U39:V40"/>
    <mergeCell ref="W39:Z40"/>
    <mergeCell ref="AA39:AD40"/>
    <mergeCell ref="AE39:AG40"/>
    <mergeCell ref="AH39:AN40"/>
    <mergeCell ref="AO39:AU40"/>
    <mergeCell ref="A7:AD7"/>
    <mergeCell ref="AE7:AJ7"/>
    <mergeCell ref="AK7:AQ7"/>
    <mergeCell ref="AR7:BU7"/>
    <mergeCell ref="BA37:BE38"/>
    <mergeCell ref="BF37:BM38"/>
    <mergeCell ref="BN37:BU38"/>
    <mergeCell ref="A37:F38"/>
    <mergeCell ref="G37:M38"/>
    <mergeCell ref="N37:T38"/>
    <mergeCell ref="U37:V38"/>
    <mergeCell ref="W37:Z38"/>
    <mergeCell ref="BA33:BE34"/>
    <mergeCell ref="BF33:BM34"/>
    <mergeCell ref="BN33:BU34"/>
    <mergeCell ref="A35:F36"/>
    <mergeCell ref="G35:M36"/>
    <mergeCell ref="N35:T36"/>
    <mergeCell ref="U35:V36"/>
    <mergeCell ref="W35:Z36"/>
    <mergeCell ref="AA35:AD36"/>
    <mergeCell ref="AE35:AG36"/>
    <mergeCell ref="AH35:AN36"/>
    <mergeCell ref="AO35:AU3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4554-205C-4A61-AE34-9B9F8239B037}">
  <sheetPr codeName="Sheet7">
    <pageSetUpPr fitToPage="1"/>
  </sheetPr>
  <dimension ref="A1:DK40"/>
  <sheetViews>
    <sheetView topLeftCell="W1" zoomScale="130" zoomScaleNormal="130" workbookViewId="0">
      <selection activeCell="DD9" sqref="DD9:DF9"/>
    </sheetView>
  </sheetViews>
  <sheetFormatPr defaultRowHeight="15"/>
  <cols>
    <col min="1" max="14" width="1.7109375" customWidth="1"/>
    <col min="15" max="15" width="2.7109375" customWidth="1"/>
    <col min="16" max="17" width="1.7109375" customWidth="1"/>
    <col min="18" max="18" width="2.42578125" customWidth="1"/>
    <col min="19" max="19" width="2.140625" customWidth="1"/>
    <col min="20" max="38" width="1.7109375" customWidth="1"/>
    <col min="39" max="115" width="2.28515625" customWidth="1"/>
  </cols>
  <sheetData>
    <row r="1" spans="1:115" ht="14.45" customHeight="1">
      <c r="A1" s="190" t="s">
        <v>65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row>
    <row r="2" spans="1:115"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row>
    <row r="3" spans="1:115"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row>
    <row r="4" spans="1:115" ht="14.45" customHeight="1">
      <c r="A4" s="211" t="s">
        <v>44</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t="s">
        <v>45</v>
      </c>
      <c r="AF4" s="211"/>
      <c r="AG4" s="211"/>
      <c r="AH4" s="211"/>
      <c r="AI4" s="211"/>
      <c r="AJ4" s="211"/>
      <c r="AK4" s="211"/>
      <c r="AL4" s="211"/>
      <c r="AM4" s="211"/>
      <c r="AN4" s="211"/>
      <c r="AO4" s="211"/>
      <c r="AP4" s="211"/>
      <c r="AQ4" s="211"/>
      <c r="AR4" s="211" t="s">
        <v>46</v>
      </c>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t="s">
        <v>47</v>
      </c>
      <c r="BW4" s="211"/>
      <c r="BX4" s="211"/>
      <c r="BY4" s="211"/>
      <c r="BZ4" s="211"/>
      <c r="CA4" s="211"/>
      <c r="CB4" s="211"/>
      <c r="CC4" s="211"/>
      <c r="CD4" s="211" t="s">
        <v>48</v>
      </c>
      <c r="CE4" s="211"/>
      <c r="CF4" s="211"/>
      <c r="CG4" s="211"/>
      <c r="CH4" s="211"/>
      <c r="CI4" s="211"/>
      <c r="CJ4" s="211"/>
      <c r="CK4" s="211"/>
      <c r="CL4" s="211" t="s">
        <v>49</v>
      </c>
      <c r="CM4" s="211"/>
      <c r="CN4" s="211"/>
      <c r="CO4" s="211"/>
      <c r="CP4" s="211"/>
      <c r="CQ4" s="211"/>
      <c r="CR4" s="211"/>
      <c r="CS4" s="211"/>
      <c r="CT4" s="211" t="s">
        <v>50</v>
      </c>
      <c r="CU4" s="211"/>
      <c r="CV4" s="211"/>
      <c r="CW4" s="211"/>
      <c r="CX4" s="211"/>
      <c r="CY4" s="211"/>
      <c r="CZ4" s="211"/>
      <c r="DA4" s="211"/>
      <c r="DB4" s="211"/>
      <c r="DC4" s="211"/>
      <c r="DD4" s="211"/>
      <c r="DE4" s="211"/>
      <c r="DF4" s="211"/>
      <c r="DG4" s="211"/>
      <c r="DH4" s="211"/>
      <c r="DI4" s="211"/>
      <c r="DJ4" s="211"/>
      <c r="DK4" s="211"/>
    </row>
    <row r="5" spans="1:115" ht="14.45" customHeight="1">
      <c r="A5" s="135">
        <f>'Cover Sheet'!J7</f>
        <v>0</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f>'Cover Sheet'!L8</f>
        <v>0</v>
      </c>
      <c r="AF5" s="135"/>
      <c r="AG5" s="135"/>
      <c r="AH5" s="135"/>
      <c r="AI5" s="135"/>
      <c r="AJ5" s="135"/>
      <c r="AK5" s="135"/>
      <c r="AL5" s="135"/>
      <c r="AM5" s="135"/>
      <c r="AN5" s="135"/>
      <c r="AO5" s="135"/>
      <c r="AP5" s="135"/>
      <c r="AQ5" s="135"/>
      <c r="AR5" s="135">
        <f>'Cover Sheet'!K9</f>
        <v>0</v>
      </c>
      <c r="AS5" s="135"/>
      <c r="AT5" s="135"/>
      <c r="AU5" s="135"/>
      <c r="AV5" s="135"/>
      <c r="AW5" s="135"/>
      <c r="AX5" s="135"/>
      <c r="AY5" s="135"/>
      <c r="AZ5" s="135"/>
      <c r="BA5" s="135"/>
      <c r="BB5" s="135"/>
      <c r="BC5" s="135">
        <f>'Cover Sheet'!D10</f>
        <v>0</v>
      </c>
      <c r="BD5" s="135"/>
      <c r="BE5" s="135"/>
      <c r="BF5" s="135"/>
      <c r="BG5" s="135"/>
      <c r="BH5" s="135"/>
      <c r="BI5" s="135"/>
      <c r="BJ5" s="135"/>
      <c r="BK5" s="135"/>
      <c r="BL5" s="135"/>
      <c r="BM5" s="135">
        <f>'Cover Sheet'!E11</f>
        <v>0</v>
      </c>
      <c r="BN5" s="135"/>
      <c r="BO5" s="135"/>
      <c r="BP5" s="135"/>
      <c r="BQ5" s="135"/>
      <c r="BR5" s="135"/>
      <c r="BS5" s="135"/>
      <c r="BT5" s="135"/>
      <c r="BU5" s="135"/>
      <c r="BV5" s="224">
        <f>'Cover Sheet'!AK4</f>
        <v>0</v>
      </c>
      <c r="BW5" s="224"/>
      <c r="BX5" s="224"/>
      <c r="BY5" s="224"/>
      <c r="BZ5" s="224"/>
      <c r="CA5" s="224"/>
      <c r="CB5" s="224"/>
      <c r="CC5" s="224"/>
      <c r="CD5" s="225">
        <f>'Cover Sheet'!G5</f>
        <v>0</v>
      </c>
      <c r="CE5" s="226"/>
      <c r="CF5" s="226"/>
      <c r="CG5" s="226"/>
      <c r="CH5" s="226"/>
      <c r="CI5" s="226"/>
      <c r="CJ5" s="226"/>
      <c r="CK5" s="227"/>
      <c r="CL5" s="225">
        <f>'Cover Sheet'!AJ5</f>
        <v>0</v>
      </c>
      <c r="CM5" s="226"/>
      <c r="CN5" s="226"/>
      <c r="CO5" s="226"/>
      <c r="CP5" s="226"/>
      <c r="CQ5" s="226"/>
      <c r="CR5" s="226"/>
      <c r="CS5" s="227"/>
      <c r="CT5" s="225">
        <f>'Cover Sheet'!H4</f>
        <v>0</v>
      </c>
      <c r="CU5" s="226"/>
      <c r="CV5" s="226"/>
      <c r="CW5" s="226"/>
      <c r="CX5" s="226"/>
      <c r="CY5" s="226"/>
      <c r="CZ5" s="226"/>
      <c r="DA5" s="226"/>
      <c r="DB5" s="226"/>
      <c r="DC5" s="226"/>
      <c r="DD5" s="226"/>
      <c r="DE5" s="226"/>
      <c r="DF5" s="226"/>
      <c r="DG5" s="226"/>
      <c r="DH5" s="226"/>
      <c r="DI5" s="226"/>
      <c r="DJ5" s="226"/>
      <c r="DK5" s="227"/>
    </row>
    <row r="6" spans="1:115" ht="15" customHeight="1">
      <c r="A6" s="208" t="s">
        <v>203</v>
      </c>
      <c r="B6" s="208"/>
      <c r="C6" s="208"/>
      <c r="D6" s="206" t="s">
        <v>204</v>
      </c>
      <c r="E6" s="206"/>
      <c r="F6" s="206"/>
      <c r="G6" s="206"/>
      <c r="H6" s="206"/>
      <c r="I6" s="206"/>
      <c r="J6" s="206"/>
      <c r="K6" s="206"/>
      <c r="L6" s="223" t="s">
        <v>205</v>
      </c>
      <c r="M6" s="223"/>
      <c r="N6" s="223"/>
      <c r="O6" s="223"/>
      <c r="P6" s="223"/>
      <c r="Q6" s="223"/>
      <c r="R6" s="223"/>
      <c r="S6" s="223"/>
      <c r="T6" s="223" t="s">
        <v>206</v>
      </c>
      <c r="U6" s="223"/>
      <c r="V6" s="223"/>
      <c r="W6" s="223"/>
      <c r="X6" s="223"/>
      <c r="Y6" s="223"/>
      <c r="Z6" s="223"/>
      <c r="AA6" s="223"/>
      <c r="AB6" s="223"/>
      <c r="AC6" s="223"/>
      <c r="AD6" s="223"/>
      <c r="AE6" s="223"/>
      <c r="AF6" s="223"/>
      <c r="AG6" s="223"/>
      <c r="AH6" s="223"/>
      <c r="AI6" s="206" t="s">
        <v>207</v>
      </c>
      <c r="AJ6" s="206"/>
      <c r="AK6" s="206"/>
      <c r="AL6" s="206"/>
      <c r="AM6" s="230" t="s">
        <v>208</v>
      </c>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1"/>
      <c r="CP6" s="231"/>
      <c r="CQ6" s="231"/>
      <c r="CR6" s="231"/>
      <c r="CS6" s="231"/>
      <c r="CT6" s="231"/>
      <c r="CU6" s="231"/>
      <c r="CV6" s="231"/>
      <c r="CW6" s="231"/>
      <c r="CX6" s="231"/>
      <c r="CY6" s="231"/>
      <c r="CZ6" s="231"/>
      <c r="DA6" s="231"/>
      <c r="DB6" s="231"/>
      <c r="DC6" s="231"/>
      <c r="DD6" s="231"/>
      <c r="DE6" s="231"/>
      <c r="DF6" s="231"/>
      <c r="DG6" s="231"/>
      <c r="DH6" s="231"/>
      <c r="DI6" s="231"/>
      <c r="DJ6" s="231"/>
      <c r="DK6" s="232"/>
    </row>
    <row r="7" spans="1:115" ht="15" customHeight="1">
      <c r="A7" s="208"/>
      <c r="B7" s="208"/>
      <c r="C7" s="208"/>
      <c r="D7" s="206"/>
      <c r="E7" s="206"/>
      <c r="F7" s="206"/>
      <c r="G7" s="206"/>
      <c r="H7" s="206"/>
      <c r="I7" s="206"/>
      <c r="J7" s="206"/>
      <c r="K7" s="206"/>
      <c r="L7" s="206" t="s">
        <v>209</v>
      </c>
      <c r="M7" s="206"/>
      <c r="N7" s="206"/>
      <c r="O7" s="206"/>
      <c r="P7" s="206" t="s">
        <v>210</v>
      </c>
      <c r="Q7" s="206"/>
      <c r="R7" s="206"/>
      <c r="S7" s="206"/>
      <c r="T7" s="206" t="s">
        <v>211</v>
      </c>
      <c r="U7" s="206"/>
      <c r="V7" s="206"/>
      <c r="W7" s="206"/>
      <c r="X7" s="206"/>
      <c r="Y7" s="206" t="s">
        <v>212</v>
      </c>
      <c r="Z7" s="206"/>
      <c r="AA7" s="206"/>
      <c r="AB7" s="206"/>
      <c r="AC7" s="206"/>
      <c r="AD7" s="206" t="s">
        <v>213</v>
      </c>
      <c r="AE7" s="206"/>
      <c r="AF7" s="206"/>
      <c r="AG7" s="206"/>
      <c r="AH7" s="206"/>
      <c r="AI7" s="206"/>
      <c r="AJ7" s="206"/>
      <c r="AK7" s="206"/>
      <c r="AL7" s="206"/>
      <c r="AM7" s="206" t="s">
        <v>214</v>
      </c>
      <c r="AN7" s="206"/>
      <c r="AO7" s="206" t="s">
        <v>215</v>
      </c>
      <c r="AP7" s="206"/>
      <c r="AQ7" s="206" t="s">
        <v>216</v>
      </c>
      <c r="AR7" s="206"/>
      <c r="AS7" s="239" t="s">
        <v>217</v>
      </c>
      <c r="AT7" s="206"/>
      <c r="AU7" s="206" t="s">
        <v>218</v>
      </c>
      <c r="AV7" s="206"/>
      <c r="AW7" s="206" t="s">
        <v>219</v>
      </c>
      <c r="AX7" s="206"/>
      <c r="AY7" s="206" t="s">
        <v>220</v>
      </c>
      <c r="AZ7" s="206"/>
      <c r="BA7" s="206" t="s">
        <v>221</v>
      </c>
      <c r="BB7" s="206"/>
      <c r="BC7" s="206" t="s">
        <v>222</v>
      </c>
      <c r="BD7" s="206"/>
      <c r="BE7" s="206" t="s">
        <v>223</v>
      </c>
      <c r="BF7" s="206"/>
      <c r="BG7" s="206" t="s">
        <v>224</v>
      </c>
      <c r="BH7" s="206"/>
      <c r="BI7" s="206" t="s">
        <v>225</v>
      </c>
      <c r="BJ7" s="206"/>
      <c r="BK7" s="206" t="s">
        <v>226</v>
      </c>
      <c r="BL7" s="206"/>
      <c r="BM7" s="206" t="s">
        <v>227</v>
      </c>
      <c r="BN7" s="206"/>
      <c r="BO7" s="206" t="s">
        <v>228</v>
      </c>
      <c r="BP7" s="206"/>
      <c r="BQ7" s="206" t="s">
        <v>229</v>
      </c>
      <c r="BR7" s="206"/>
      <c r="BS7" s="206" t="s">
        <v>230</v>
      </c>
      <c r="BT7" s="206"/>
      <c r="BU7" s="206" t="s">
        <v>231</v>
      </c>
      <c r="BV7" s="206"/>
      <c r="BW7" s="206" t="s">
        <v>232</v>
      </c>
      <c r="BX7" s="206"/>
      <c r="BY7" s="206" t="s">
        <v>233</v>
      </c>
      <c r="BZ7" s="206"/>
      <c r="CA7" s="206" t="s">
        <v>234</v>
      </c>
      <c r="CB7" s="206"/>
      <c r="CC7" s="206" t="s">
        <v>235</v>
      </c>
      <c r="CD7" s="206"/>
      <c r="CE7" s="206" t="s">
        <v>236</v>
      </c>
      <c r="CF7" s="206"/>
      <c r="CG7" s="206" t="s">
        <v>237</v>
      </c>
      <c r="CH7" s="206"/>
      <c r="CI7" s="206" t="s">
        <v>238</v>
      </c>
      <c r="CJ7" s="206"/>
      <c r="CK7" s="206" t="s">
        <v>239</v>
      </c>
      <c r="CL7" s="206"/>
      <c r="CM7" s="206" t="s">
        <v>240</v>
      </c>
      <c r="CN7" s="206"/>
      <c r="CO7" s="206" t="s">
        <v>241</v>
      </c>
      <c r="CP7" s="206"/>
      <c r="CQ7" s="206" t="s">
        <v>242</v>
      </c>
      <c r="CR7" s="206"/>
      <c r="CS7" s="206" t="s">
        <v>243</v>
      </c>
      <c r="CT7" s="206"/>
      <c r="CU7" s="233" t="s">
        <v>244</v>
      </c>
      <c r="CV7" s="234"/>
      <c r="CW7" s="235"/>
      <c r="CX7" s="233" t="s">
        <v>245</v>
      </c>
      <c r="CY7" s="234"/>
      <c r="CZ7" s="235"/>
      <c r="DA7" s="233" t="s">
        <v>246</v>
      </c>
      <c r="DB7" s="234"/>
      <c r="DC7" s="235"/>
      <c r="DD7" s="233" t="s">
        <v>247</v>
      </c>
      <c r="DE7" s="234"/>
      <c r="DF7" s="235"/>
      <c r="DG7" s="233" t="s">
        <v>248</v>
      </c>
      <c r="DH7" s="234"/>
      <c r="DI7" s="234"/>
      <c r="DJ7" s="234"/>
      <c r="DK7" s="235"/>
    </row>
    <row r="8" spans="1:115" ht="15.75" thickBot="1">
      <c r="A8" s="209"/>
      <c r="B8" s="209"/>
      <c r="C8" s="209"/>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36"/>
      <c r="CV8" s="237"/>
      <c r="CW8" s="238"/>
      <c r="CX8" s="236"/>
      <c r="CY8" s="237"/>
      <c r="CZ8" s="238"/>
      <c r="DA8" s="236"/>
      <c r="DB8" s="237"/>
      <c r="DC8" s="238"/>
      <c r="DD8" s="236"/>
      <c r="DE8" s="237"/>
      <c r="DF8" s="238"/>
      <c r="DG8" s="236"/>
      <c r="DH8" s="237"/>
      <c r="DI8" s="237"/>
      <c r="DJ8" s="237"/>
      <c r="DK8" s="238"/>
    </row>
    <row r="9" spans="1:115">
      <c r="A9" s="229">
        <v>1</v>
      </c>
      <c r="B9" s="229"/>
      <c r="C9" s="229"/>
      <c r="D9" s="222"/>
      <c r="E9" s="222"/>
      <c r="F9" s="222"/>
      <c r="G9" s="222"/>
      <c r="H9" s="222"/>
      <c r="I9" s="222"/>
      <c r="J9" s="222"/>
      <c r="K9" s="222"/>
      <c r="L9" s="222"/>
      <c r="M9" s="222"/>
      <c r="N9" s="222"/>
      <c r="O9" s="222"/>
      <c r="P9" s="222"/>
      <c r="Q9" s="222"/>
      <c r="R9" s="222"/>
      <c r="S9" s="222"/>
      <c r="T9" s="228">
        <f>Y9-L9</f>
        <v>0</v>
      </c>
      <c r="U9" s="228"/>
      <c r="V9" s="228"/>
      <c r="W9" s="228"/>
      <c r="X9" s="228"/>
      <c r="Y9" s="222"/>
      <c r="Z9" s="222"/>
      <c r="AA9" s="222"/>
      <c r="AB9" s="222"/>
      <c r="AC9" s="222"/>
      <c r="AD9" s="228">
        <f>Y9+P9</f>
        <v>0</v>
      </c>
      <c r="AE9" s="228"/>
      <c r="AF9" s="228"/>
      <c r="AG9" s="228"/>
      <c r="AH9" s="228"/>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t="str">
        <f>IF((MIN($AM9:$CT9)&lt;$T9),"NG",IF((MAX($AM9:$CT9)&gt;$AD9),"NG","OK"))</f>
        <v>OK</v>
      </c>
      <c r="CV9" s="222"/>
      <c r="CW9" s="222"/>
      <c r="CX9" s="222" t="e">
        <f>AVERAGE(AM9:CT9)</f>
        <v>#DIV/0!</v>
      </c>
      <c r="CY9" s="222"/>
      <c r="CZ9" s="222"/>
      <c r="DA9" s="222" t="e">
        <f>STDEV(AM9:CT9)</f>
        <v>#DIV/0!</v>
      </c>
      <c r="DB9" s="222"/>
      <c r="DC9" s="222"/>
      <c r="DD9" s="222" t="e">
        <f>MIN(((AD9-CX9)/(3*DA9)),((CX9-T9)/(3*DA9)))</f>
        <v>#DIV/0!</v>
      </c>
      <c r="DE9" s="222"/>
      <c r="DF9" s="222"/>
      <c r="DG9" s="222"/>
      <c r="DH9" s="222"/>
      <c r="DI9" s="222"/>
      <c r="DJ9" s="222"/>
      <c r="DK9" s="222"/>
    </row>
    <row r="10" spans="1:115">
      <c r="A10" s="224">
        <v>2</v>
      </c>
      <c r="B10" s="224"/>
      <c r="C10" s="224"/>
      <c r="D10" s="170"/>
      <c r="E10" s="170"/>
      <c r="F10" s="170"/>
      <c r="G10" s="170"/>
      <c r="H10" s="170"/>
      <c r="I10" s="170"/>
      <c r="J10" s="170"/>
      <c r="K10" s="170"/>
      <c r="L10" s="170"/>
      <c r="M10" s="170"/>
      <c r="N10" s="170"/>
      <c r="O10" s="170"/>
      <c r="P10" s="170"/>
      <c r="Q10" s="170"/>
      <c r="R10" s="170"/>
      <c r="S10" s="170"/>
      <c r="T10" s="228">
        <f t="shared" ref="T10:T40" si="0">Y10-L10</f>
        <v>0</v>
      </c>
      <c r="U10" s="228"/>
      <c r="V10" s="228"/>
      <c r="W10" s="228"/>
      <c r="X10" s="228"/>
      <c r="Y10" s="170"/>
      <c r="Z10" s="170"/>
      <c r="AA10" s="170"/>
      <c r="AB10" s="170"/>
      <c r="AC10" s="170"/>
      <c r="AD10" s="228">
        <f t="shared" ref="AD10:AD40" si="1">Y10+P10</f>
        <v>0</v>
      </c>
      <c r="AE10" s="228"/>
      <c r="AF10" s="228"/>
      <c r="AG10" s="228"/>
      <c r="AH10" s="228"/>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222" t="str">
        <f t="shared" ref="CU10:CU40" si="2">IF((MIN($AM10:$CT10)&lt;$T10),"NG",IF((MAX($AM10:$CT10)&gt;$AD10),"NG","OK"))</f>
        <v>OK</v>
      </c>
      <c r="CV10" s="222"/>
      <c r="CW10" s="222"/>
      <c r="CX10" s="222" t="e">
        <f t="shared" ref="CX10:CX40" si="3">AVERAGE(AM10:CT10)</f>
        <v>#DIV/0!</v>
      </c>
      <c r="CY10" s="222"/>
      <c r="CZ10" s="222"/>
      <c r="DA10" s="222" t="e">
        <f t="shared" ref="DA10:DA40" si="4">STDEV(AM10:CT10)</f>
        <v>#DIV/0!</v>
      </c>
      <c r="DB10" s="222"/>
      <c r="DC10" s="222"/>
      <c r="DD10" s="222" t="e">
        <f t="shared" ref="DD10:DD40" si="5">MIN(((AD10-CX10)/(3*DA10)),((CX10-T10)/(3*DA10)))</f>
        <v>#DIV/0!</v>
      </c>
      <c r="DE10" s="222"/>
      <c r="DF10" s="222"/>
      <c r="DG10" s="170"/>
      <c r="DH10" s="170"/>
      <c r="DI10" s="170"/>
      <c r="DJ10" s="170"/>
      <c r="DK10" s="170"/>
    </row>
    <row r="11" spans="1:115">
      <c r="A11" s="224">
        <v>3</v>
      </c>
      <c r="B11" s="224"/>
      <c r="C11" s="224"/>
      <c r="D11" s="170"/>
      <c r="E11" s="170"/>
      <c r="F11" s="170"/>
      <c r="G11" s="170"/>
      <c r="H11" s="170"/>
      <c r="I11" s="170"/>
      <c r="J11" s="170"/>
      <c r="K11" s="170"/>
      <c r="L11" s="170"/>
      <c r="M11" s="170"/>
      <c r="N11" s="170"/>
      <c r="O11" s="170"/>
      <c r="P11" s="170"/>
      <c r="Q11" s="170"/>
      <c r="R11" s="170"/>
      <c r="S11" s="170"/>
      <c r="T11" s="228">
        <f t="shared" si="0"/>
        <v>0</v>
      </c>
      <c r="U11" s="228"/>
      <c r="V11" s="228"/>
      <c r="W11" s="228"/>
      <c r="X11" s="228"/>
      <c r="Y11" s="170"/>
      <c r="Z11" s="170"/>
      <c r="AA11" s="170"/>
      <c r="AB11" s="170"/>
      <c r="AC11" s="170"/>
      <c r="AD11" s="228">
        <f t="shared" si="1"/>
        <v>0</v>
      </c>
      <c r="AE11" s="228"/>
      <c r="AF11" s="228"/>
      <c r="AG11" s="228"/>
      <c r="AH11" s="228"/>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222" t="str">
        <f t="shared" si="2"/>
        <v>OK</v>
      </c>
      <c r="CV11" s="222"/>
      <c r="CW11" s="222"/>
      <c r="CX11" s="222" t="e">
        <f t="shared" si="3"/>
        <v>#DIV/0!</v>
      </c>
      <c r="CY11" s="222"/>
      <c r="CZ11" s="222"/>
      <c r="DA11" s="222" t="e">
        <f t="shared" si="4"/>
        <v>#DIV/0!</v>
      </c>
      <c r="DB11" s="222"/>
      <c r="DC11" s="222"/>
      <c r="DD11" s="222" t="e">
        <f t="shared" si="5"/>
        <v>#DIV/0!</v>
      </c>
      <c r="DE11" s="222"/>
      <c r="DF11" s="222"/>
      <c r="DG11" s="170"/>
      <c r="DH11" s="170"/>
      <c r="DI11" s="170"/>
      <c r="DJ11" s="170"/>
      <c r="DK11" s="170"/>
    </row>
    <row r="12" spans="1:115">
      <c r="A12" s="224">
        <v>4</v>
      </c>
      <c r="B12" s="224"/>
      <c r="C12" s="224"/>
      <c r="D12" s="170"/>
      <c r="E12" s="170"/>
      <c r="F12" s="170"/>
      <c r="G12" s="170"/>
      <c r="H12" s="170"/>
      <c r="I12" s="170"/>
      <c r="J12" s="170"/>
      <c r="K12" s="170"/>
      <c r="L12" s="170"/>
      <c r="M12" s="170"/>
      <c r="N12" s="170"/>
      <c r="O12" s="170"/>
      <c r="P12" s="170"/>
      <c r="Q12" s="170"/>
      <c r="R12" s="170"/>
      <c r="S12" s="170"/>
      <c r="T12" s="228">
        <f t="shared" si="0"/>
        <v>0</v>
      </c>
      <c r="U12" s="228"/>
      <c r="V12" s="228"/>
      <c r="W12" s="228"/>
      <c r="X12" s="228"/>
      <c r="Y12" s="170"/>
      <c r="Z12" s="170"/>
      <c r="AA12" s="170"/>
      <c r="AB12" s="170"/>
      <c r="AC12" s="170"/>
      <c r="AD12" s="228">
        <f t="shared" si="1"/>
        <v>0</v>
      </c>
      <c r="AE12" s="228"/>
      <c r="AF12" s="228"/>
      <c r="AG12" s="228"/>
      <c r="AH12" s="228"/>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222" t="str">
        <f t="shared" si="2"/>
        <v>OK</v>
      </c>
      <c r="CV12" s="222"/>
      <c r="CW12" s="222"/>
      <c r="CX12" s="222" t="e">
        <f t="shared" si="3"/>
        <v>#DIV/0!</v>
      </c>
      <c r="CY12" s="222"/>
      <c r="CZ12" s="222"/>
      <c r="DA12" s="222" t="e">
        <f t="shared" si="4"/>
        <v>#DIV/0!</v>
      </c>
      <c r="DB12" s="222"/>
      <c r="DC12" s="222"/>
      <c r="DD12" s="222" t="e">
        <f t="shared" si="5"/>
        <v>#DIV/0!</v>
      </c>
      <c r="DE12" s="222"/>
      <c r="DF12" s="222"/>
      <c r="DG12" s="170"/>
      <c r="DH12" s="170"/>
      <c r="DI12" s="170"/>
      <c r="DJ12" s="170"/>
      <c r="DK12" s="170"/>
    </row>
    <row r="13" spans="1:115">
      <c r="A13" s="224">
        <v>5</v>
      </c>
      <c r="B13" s="224"/>
      <c r="C13" s="224"/>
      <c r="D13" s="170"/>
      <c r="E13" s="170"/>
      <c r="F13" s="170"/>
      <c r="G13" s="170"/>
      <c r="H13" s="170"/>
      <c r="I13" s="170"/>
      <c r="J13" s="170"/>
      <c r="K13" s="170"/>
      <c r="L13" s="170"/>
      <c r="M13" s="170"/>
      <c r="N13" s="170"/>
      <c r="O13" s="170"/>
      <c r="P13" s="170"/>
      <c r="Q13" s="170"/>
      <c r="R13" s="170"/>
      <c r="S13" s="170"/>
      <c r="T13" s="228">
        <f t="shared" si="0"/>
        <v>0</v>
      </c>
      <c r="U13" s="228"/>
      <c r="V13" s="228"/>
      <c r="W13" s="228"/>
      <c r="X13" s="228"/>
      <c r="Y13" s="170"/>
      <c r="Z13" s="170"/>
      <c r="AA13" s="170"/>
      <c r="AB13" s="170"/>
      <c r="AC13" s="170"/>
      <c r="AD13" s="228">
        <f t="shared" si="1"/>
        <v>0</v>
      </c>
      <c r="AE13" s="228"/>
      <c r="AF13" s="228"/>
      <c r="AG13" s="228"/>
      <c r="AH13" s="228"/>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222" t="str">
        <f t="shared" si="2"/>
        <v>OK</v>
      </c>
      <c r="CV13" s="222"/>
      <c r="CW13" s="222"/>
      <c r="CX13" s="222" t="e">
        <f t="shared" si="3"/>
        <v>#DIV/0!</v>
      </c>
      <c r="CY13" s="222"/>
      <c r="CZ13" s="222"/>
      <c r="DA13" s="222" t="e">
        <f t="shared" si="4"/>
        <v>#DIV/0!</v>
      </c>
      <c r="DB13" s="222"/>
      <c r="DC13" s="222"/>
      <c r="DD13" s="222" t="e">
        <f t="shared" si="5"/>
        <v>#DIV/0!</v>
      </c>
      <c r="DE13" s="222"/>
      <c r="DF13" s="222"/>
      <c r="DG13" s="170"/>
      <c r="DH13" s="170"/>
      <c r="DI13" s="170"/>
      <c r="DJ13" s="170"/>
      <c r="DK13" s="170"/>
    </row>
    <row r="14" spans="1:115">
      <c r="A14" s="224">
        <v>6</v>
      </c>
      <c r="B14" s="224"/>
      <c r="C14" s="224"/>
      <c r="D14" s="170"/>
      <c r="E14" s="170"/>
      <c r="F14" s="170"/>
      <c r="G14" s="170"/>
      <c r="H14" s="170"/>
      <c r="I14" s="170"/>
      <c r="J14" s="170"/>
      <c r="K14" s="170"/>
      <c r="L14" s="170"/>
      <c r="M14" s="170"/>
      <c r="N14" s="170"/>
      <c r="O14" s="170"/>
      <c r="P14" s="170"/>
      <c r="Q14" s="170"/>
      <c r="R14" s="170"/>
      <c r="S14" s="170"/>
      <c r="T14" s="228">
        <f t="shared" si="0"/>
        <v>0</v>
      </c>
      <c r="U14" s="228"/>
      <c r="V14" s="228"/>
      <c r="W14" s="228"/>
      <c r="X14" s="228"/>
      <c r="Y14" s="170"/>
      <c r="Z14" s="170"/>
      <c r="AA14" s="170"/>
      <c r="AB14" s="170"/>
      <c r="AC14" s="170"/>
      <c r="AD14" s="228">
        <f t="shared" si="1"/>
        <v>0</v>
      </c>
      <c r="AE14" s="228"/>
      <c r="AF14" s="228"/>
      <c r="AG14" s="228"/>
      <c r="AH14" s="228"/>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222" t="str">
        <f t="shared" si="2"/>
        <v>OK</v>
      </c>
      <c r="CV14" s="222"/>
      <c r="CW14" s="222"/>
      <c r="CX14" s="222" t="e">
        <f t="shared" si="3"/>
        <v>#DIV/0!</v>
      </c>
      <c r="CY14" s="222"/>
      <c r="CZ14" s="222"/>
      <c r="DA14" s="222" t="e">
        <f t="shared" si="4"/>
        <v>#DIV/0!</v>
      </c>
      <c r="DB14" s="222"/>
      <c r="DC14" s="222"/>
      <c r="DD14" s="222" t="e">
        <f t="shared" si="5"/>
        <v>#DIV/0!</v>
      </c>
      <c r="DE14" s="222"/>
      <c r="DF14" s="222"/>
      <c r="DG14" s="170"/>
      <c r="DH14" s="170"/>
      <c r="DI14" s="170"/>
      <c r="DJ14" s="170"/>
      <c r="DK14" s="170"/>
    </row>
    <row r="15" spans="1:115">
      <c r="A15" s="224">
        <v>7</v>
      </c>
      <c r="B15" s="224"/>
      <c r="C15" s="224"/>
      <c r="D15" s="170"/>
      <c r="E15" s="170"/>
      <c r="F15" s="170"/>
      <c r="G15" s="170"/>
      <c r="H15" s="170"/>
      <c r="I15" s="170"/>
      <c r="J15" s="170"/>
      <c r="K15" s="170"/>
      <c r="L15" s="170"/>
      <c r="M15" s="170"/>
      <c r="N15" s="170"/>
      <c r="O15" s="170"/>
      <c r="P15" s="170"/>
      <c r="Q15" s="170"/>
      <c r="R15" s="170"/>
      <c r="S15" s="170"/>
      <c r="T15" s="228">
        <f t="shared" si="0"/>
        <v>0</v>
      </c>
      <c r="U15" s="228"/>
      <c r="V15" s="228"/>
      <c r="W15" s="228"/>
      <c r="X15" s="228"/>
      <c r="Y15" s="170"/>
      <c r="Z15" s="170"/>
      <c r="AA15" s="170"/>
      <c r="AB15" s="170"/>
      <c r="AC15" s="170"/>
      <c r="AD15" s="228">
        <f t="shared" si="1"/>
        <v>0</v>
      </c>
      <c r="AE15" s="228"/>
      <c r="AF15" s="228"/>
      <c r="AG15" s="228"/>
      <c r="AH15" s="228"/>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222" t="str">
        <f t="shared" si="2"/>
        <v>OK</v>
      </c>
      <c r="CV15" s="222"/>
      <c r="CW15" s="222"/>
      <c r="CX15" s="222" t="e">
        <f t="shared" si="3"/>
        <v>#DIV/0!</v>
      </c>
      <c r="CY15" s="222"/>
      <c r="CZ15" s="222"/>
      <c r="DA15" s="222" t="e">
        <f t="shared" si="4"/>
        <v>#DIV/0!</v>
      </c>
      <c r="DB15" s="222"/>
      <c r="DC15" s="222"/>
      <c r="DD15" s="222" t="e">
        <f t="shared" si="5"/>
        <v>#DIV/0!</v>
      </c>
      <c r="DE15" s="222"/>
      <c r="DF15" s="222"/>
      <c r="DG15" s="170"/>
      <c r="DH15" s="170"/>
      <c r="DI15" s="170"/>
      <c r="DJ15" s="170"/>
      <c r="DK15" s="170"/>
    </row>
    <row r="16" spans="1:115">
      <c r="A16" s="224">
        <v>8</v>
      </c>
      <c r="B16" s="224"/>
      <c r="C16" s="224"/>
      <c r="D16" s="170"/>
      <c r="E16" s="170"/>
      <c r="F16" s="170"/>
      <c r="G16" s="170"/>
      <c r="H16" s="170"/>
      <c r="I16" s="170"/>
      <c r="J16" s="170"/>
      <c r="K16" s="170"/>
      <c r="L16" s="170"/>
      <c r="M16" s="170"/>
      <c r="N16" s="170"/>
      <c r="O16" s="170"/>
      <c r="P16" s="170"/>
      <c r="Q16" s="170"/>
      <c r="R16" s="170"/>
      <c r="S16" s="170"/>
      <c r="T16" s="228">
        <f t="shared" si="0"/>
        <v>0</v>
      </c>
      <c r="U16" s="228"/>
      <c r="V16" s="228"/>
      <c r="W16" s="228"/>
      <c r="X16" s="228"/>
      <c r="Y16" s="170"/>
      <c r="Z16" s="170"/>
      <c r="AA16" s="170"/>
      <c r="AB16" s="170"/>
      <c r="AC16" s="170"/>
      <c r="AD16" s="228">
        <f t="shared" si="1"/>
        <v>0</v>
      </c>
      <c r="AE16" s="228"/>
      <c r="AF16" s="228"/>
      <c r="AG16" s="228"/>
      <c r="AH16" s="228"/>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222" t="str">
        <f t="shared" si="2"/>
        <v>OK</v>
      </c>
      <c r="CV16" s="222"/>
      <c r="CW16" s="222"/>
      <c r="CX16" s="222" t="e">
        <f t="shared" si="3"/>
        <v>#DIV/0!</v>
      </c>
      <c r="CY16" s="222"/>
      <c r="CZ16" s="222"/>
      <c r="DA16" s="222" t="e">
        <f t="shared" si="4"/>
        <v>#DIV/0!</v>
      </c>
      <c r="DB16" s="222"/>
      <c r="DC16" s="222"/>
      <c r="DD16" s="222" t="e">
        <f t="shared" si="5"/>
        <v>#DIV/0!</v>
      </c>
      <c r="DE16" s="222"/>
      <c r="DF16" s="222"/>
      <c r="DG16" s="170"/>
      <c r="DH16" s="170"/>
      <c r="DI16" s="170"/>
      <c r="DJ16" s="170"/>
      <c r="DK16" s="170"/>
    </row>
    <row r="17" spans="1:115">
      <c r="A17" s="224">
        <v>9</v>
      </c>
      <c r="B17" s="224"/>
      <c r="C17" s="224"/>
      <c r="D17" s="170"/>
      <c r="E17" s="170"/>
      <c r="F17" s="170"/>
      <c r="G17" s="170"/>
      <c r="H17" s="170"/>
      <c r="I17" s="170"/>
      <c r="J17" s="170"/>
      <c r="K17" s="170"/>
      <c r="L17" s="170"/>
      <c r="M17" s="170"/>
      <c r="N17" s="170"/>
      <c r="O17" s="170"/>
      <c r="P17" s="170"/>
      <c r="Q17" s="170"/>
      <c r="R17" s="170"/>
      <c r="S17" s="170"/>
      <c r="T17" s="228">
        <f t="shared" si="0"/>
        <v>0</v>
      </c>
      <c r="U17" s="228"/>
      <c r="V17" s="228"/>
      <c r="W17" s="228"/>
      <c r="X17" s="228"/>
      <c r="Y17" s="170"/>
      <c r="Z17" s="170"/>
      <c r="AA17" s="170"/>
      <c r="AB17" s="170"/>
      <c r="AC17" s="170"/>
      <c r="AD17" s="228">
        <f t="shared" si="1"/>
        <v>0</v>
      </c>
      <c r="AE17" s="228"/>
      <c r="AF17" s="228"/>
      <c r="AG17" s="228"/>
      <c r="AH17" s="228"/>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222" t="str">
        <f t="shared" si="2"/>
        <v>OK</v>
      </c>
      <c r="CV17" s="222"/>
      <c r="CW17" s="222"/>
      <c r="CX17" s="222" t="e">
        <f t="shared" si="3"/>
        <v>#DIV/0!</v>
      </c>
      <c r="CY17" s="222"/>
      <c r="CZ17" s="222"/>
      <c r="DA17" s="222" t="e">
        <f t="shared" si="4"/>
        <v>#DIV/0!</v>
      </c>
      <c r="DB17" s="222"/>
      <c r="DC17" s="222"/>
      <c r="DD17" s="222" t="e">
        <f t="shared" si="5"/>
        <v>#DIV/0!</v>
      </c>
      <c r="DE17" s="222"/>
      <c r="DF17" s="222"/>
      <c r="DG17" s="170"/>
      <c r="DH17" s="170"/>
      <c r="DI17" s="170"/>
      <c r="DJ17" s="170"/>
      <c r="DK17" s="170"/>
    </row>
    <row r="18" spans="1:115">
      <c r="A18" s="224">
        <v>10</v>
      </c>
      <c r="B18" s="224"/>
      <c r="C18" s="224"/>
      <c r="D18" s="170"/>
      <c r="E18" s="170"/>
      <c r="F18" s="170"/>
      <c r="G18" s="170"/>
      <c r="H18" s="170"/>
      <c r="I18" s="170"/>
      <c r="J18" s="170"/>
      <c r="K18" s="170"/>
      <c r="L18" s="170"/>
      <c r="M18" s="170"/>
      <c r="N18" s="170"/>
      <c r="O18" s="170"/>
      <c r="P18" s="170"/>
      <c r="Q18" s="170"/>
      <c r="R18" s="170"/>
      <c r="S18" s="170"/>
      <c r="T18" s="228">
        <f t="shared" si="0"/>
        <v>0</v>
      </c>
      <c r="U18" s="228"/>
      <c r="V18" s="228"/>
      <c r="W18" s="228"/>
      <c r="X18" s="228"/>
      <c r="Y18" s="170"/>
      <c r="Z18" s="170"/>
      <c r="AA18" s="170"/>
      <c r="AB18" s="170"/>
      <c r="AC18" s="170"/>
      <c r="AD18" s="228">
        <f t="shared" si="1"/>
        <v>0</v>
      </c>
      <c r="AE18" s="228"/>
      <c r="AF18" s="228"/>
      <c r="AG18" s="228"/>
      <c r="AH18" s="228"/>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222" t="str">
        <f t="shared" si="2"/>
        <v>OK</v>
      </c>
      <c r="CV18" s="222"/>
      <c r="CW18" s="222"/>
      <c r="CX18" s="222" t="e">
        <f t="shared" si="3"/>
        <v>#DIV/0!</v>
      </c>
      <c r="CY18" s="222"/>
      <c r="CZ18" s="222"/>
      <c r="DA18" s="222" t="e">
        <f t="shared" si="4"/>
        <v>#DIV/0!</v>
      </c>
      <c r="DB18" s="222"/>
      <c r="DC18" s="222"/>
      <c r="DD18" s="222" t="e">
        <f t="shared" si="5"/>
        <v>#DIV/0!</v>
      </c>
      <c r="DE18" s="222"/>
      <c r="DF18" s="222"/>
      <c r="DG18" s="170"/>
      <c r="DH18" s="170"/>
      <c r="DI18" s="170"/>
      <c r="DJ18" s="170"/>
      <c r="DK18" s="170"/>
    </row>
    <row r="19" spans="1:115">
      <c r="A19" s="224">
        <v>11</v>
      </c>
      <c r="B19" s="224"/>
      <c r="C19" s="224"/>
      <c r="D19" s="170"/>
      <c r="E19" s="170"/>
      <c r="F19" s="170"/>
      <c r="G19" s="170"/>
      <c r="H19" s="170"/>
      <c r="I19" s="170"/>
      <c r="J19" s="170"/>
      <c r="K19" s="170"/>
      <c r="L19" s="170"/>
      <c r="M19" s="170"/>
      <c r="N19" s="170"/>
      <c r="O19" s="170"/>
      <c r="P19" s="170"/>
      <c r="Q19" s="170"/>
      <c r="R19" s="170"/>
      <c r="S19" s="170"/>
      <c r="T19" s="228">
        <f t="shared" si="0"/>
        <v>0</v>
      </c>
      <c r="U19" s="228"/>
      <c r="V19" s="228"/>
      <c r="W19" s="228"/>
      <c r="X19" s="228"/>
      <c r="Y19" s="170"/>
      <c r="Z19" s="170"/>
      <c r="AA19" s="170"/>
      <c r="AB19" s="170"/>
      <c r="AC19" s="170"/>
      <c r="AD19" s="228">
        <f t="shared" si="1"/>
        <v>0</v>
      </c>
      <c r="AE19" s="228"/>
      <c r="AF19" s="228"/>
      <c r="AG19" s="228"/>
      <c r="AH19" s="228"/>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222" t="str">
        <f t="shared" si="2"/>
        <v>OK</v>
      </c>
      <c r="CV19" s="222"/>
      <c r="CW19" s="222"/>
      <c r="CX19" s="222" t="e">
        <f t="shared" si="3"/>
        <v>#DIV/0!</v>
      </c>
      <c r="CY19" s="222"/>
      <c r="CZ19" s="222"/>
      <c r="DA19" s="222" t="e">
        <f t="shared" si="4"/>
        <v>#DIV/0!</v>
      </c>
      <c r="DB19" s="222"/>
      <c r="DC19" s="222"/>
      <c r="DD19" s="222" t="e">
        <f t="shared" si="5"/>
        <v>#DIV/0!</v>
      </c>
      <c r="DE19" s="222"/>
      <c r="DF19" s="222"/>
      <c r="DG19" s="170"/>
      <c r="DH19" s="170"/>
      <c r="DI19" s="170"/>
      <c r="DJ19" s="170"/>
      <c r="DK19" s="170"/>
    </row>
    <row r="20" spans="1:115">
      <c r="A20" s="224">
        <v>12</v>
      </c>
      <c r="B20" s="224"/>
      <c r="C20" s="224"/>
      <c r="D20" s="170"/>
      <c r="E20" s="170"/>
      <c r="F20" s="170"/>
      <c r="G20" s="170"/>
      <c r="H20" s="170"/>
      <c r="I20" s="170"/>
      <c r="J20" s="170"/>
      <c r="K20" s="170"/>
      <c r="L20" s="170"/>
      <c r="M20" s="170"/>
      <c r="N20" s="170"/>
      <c r="O20" s="170"/>
      <c r="P20" s="170"/>
      <c r="Q20" s="170"/>
      <c r="R20" s="170"/>
      <c r="S20" s="170"/>
      <c r="T20" s="228">
        <f t="shared" si="0"/>
        <v>0</v>
      </c>
      <c r="U20" s="228"/>
      <c r="V20" s="228"/>
      <c r="W20" s="228"/>
      <c r="X20" s="228"/>
      <c r="Y20" s="170"/>
      <c r="Z20" s="170"/>
      <c r="AA20" s="170"/>
      <c r="AB20" s="170"/>
      <c r="AC20" s="170"/>
      <c r="AD20" s="228">
        <f t="shared" si="1"/>
        <v>0</v>
      </c>
      <c r="AE20" s="228"/>
      <c r="AF20" s="228"/>
      <c r="AG20" s="228"/>
      <c r="AH20" s="228"/>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222" t="str">
        <f t="shared" si="2"/>
        <v>OK</v>
      </c>
      <c r="CV20" s="222"/>
      <c r="CW20" s="222"/>
      <c r="CX20" s="222" t="e">
        <f t="shared" si="3"/>
        <v>#DIV/0!</v>
      </c>
      <c r="CY20" s="222"/>
      <c r="CZ20" s="222"/>
      <c r="DA20" s="222" t="e">
        <f t="shared" si="4"/>
        <v>#DIV/0!</v>
      </c>
      <c r="DB20" s="222"/>
      <c r="DC20" s="222"/>
      <c r="DD20" s="222" t="e">
        <f t="shared" si="5"/>
        <v>#DIV/0!</v>
      </c>
      <c r="DE20" s="222"/>
      <c r="DF20" s="222"/>
      <c r="DG20" s="170"/>
      <c r="DH20" s="170"/>
      <c r="DI20" s="170"/>
      <c r="DJ20" s="170"/>
      <c r="DK20" s="170"/>
    </row>
    <row r="21" spans="1:115">
      <c r="A21" s="224">
        <v>13</v>
      </c>
      <c r="B21" s="224"/>
      <c r="C21" s="224"/>
      <c r="D21" s="170"/>
      <c r="E21" s="170"/>
      <c r="F21" s="170"/>
      <c r="G21" s="170"/>
      <c r="H21" s="170"/>
      <c r="I21" s="170"/>
      <c r="J21" s="170"/>
      <c r="K21" s="170"/>
      <c r="L21" s="170"/>
      <c r="M21" s="170"/>
      <c r="N21" s="170"/>
      <c r="O21" s="170"/>
      <c r="P21" s="170"/>
      <c r="Q21" s="170"/>
      <c r="R21" s="170"/>
      <c r="S21" s="170"/>
      <c r="T21" s="228">
        <f t="shared" si="0"/>
        <v>0</v>
      </c>
      <c r="U21" s="228"/>
      <c r="V21" s="228"/>
      <c r="W21" s="228"/>
      <c r="X21" s="228"/>
      <c r="Y21" s="170"/>
      <c r="Z21" s="170"/>
      <c r="AA21" s="170"/>
      <c r="AB21" s="170"/>
      <c r="AC21" s="170"/>
      <c r="AD21" s="228">
        <f t="shared" si="1"/>
        <v>0</v>
      </c>
      <c r="AE21" s="228"/>
      <c r="AF21" s="228"/>
      <c r="AG21" s="228"/>
      <c r="AH21" s="228"/>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222" t="str">
        <f t="shared" si="2"/>
        <v>OK</v>
      </c>
      <c r="CV21" s="222"/>
      <c r="CW21" s="222"/>
      <c r="CX21" s="222" t="e">
        <f t="shared" si="3"/>
        <v>#DIV/0!</v>
      </c>
      <c r="CY21" s="222"/>
      <c r="CZ21" s="222"/>
      <c r="DA21" s="222" t="e">
        <f t="shared" si="4"/>
        <v>#DIV/0!</v>
      </c>
      <c r="DB21" s="222"/>
      <c r="DC21" s="222"/>
      <c r="DD21" s="222" t="e">
        <f t="shared" si="5"/>
        <v>#DIV/0!</v>
      </c>
      <c r="DE21" s="222"/>
      <c r="DF21" s="222"/>
      <c r="DG21" s="170"/>
      <c r="DH21" s="170"/>
      <c r="DI21" s="170"/>
      <c r="DJ21" s="170"/>
      <c r="DK21" s="170"/>
    </row>
    <row r="22" spans="1:115">
      <c r="A22" s="224">
        <v>14</v>
      </c>
      <c r="B22" s="224"/>
      <c r="C22" s="224"/>
      <c r="D22" s="170"/>
      <c r="E22" s="170"/>
      <c r="F22" s="170"/>
      <c r="G22" s="170"/>
      <c r="H22" s="170"/>
      <c r="I22" s="170"/>
      <c r="J22" s="170"/>
      <c r="K22" s="170"/>
      <c r="L22" s="170"/>
      <c r="M22" s="170"/>
      <c r="N22" s="170"/>
      <c r="O22" s="170"/>
      <c r="P22" s="170"/>
      <c r="Q22" s="170"/>
      <c r="R22" s="170"/>
      <c r="S22" s="170"/>
      <c r="T22" s="228">
        <f t="shared" si="0"/>
        <v>0</v>
      </c>
      <c r="U22" s="228"/>
      <c r="V22" s="228"/>
      <c r="W22" s="228"/>
      <c r="X22" s="228"/>
      <c r="Y22" s="170"/>
      <c r="Z22" s="170"/>
      <c r="AA22" s="170"/>
      <c r="AB22" s="170"/>
      <c r="AC22" s="170"/>
      <c r="AD22" s="228">
        <f t="shared" si="1"/>
        <v>0</v>
      </c>
      <c r="AE22" s="228"/>
      <c r="AF22" s="228"/>
      <c r="AG22" s="228"/>
      <c r="AH22" s="228"/>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222" t="str">
        <f t="shared" si="2"/>
        <v>OK</v>
      </c>
      <c r="CV22" s="222"/>
      <c r="CW22" s="222"/>
      <c r="CX22" s="222" t="e">
        <f t="shared" si="3"/>
        <v>#DIV/0!</v>
      </c>
      <c r="CY22" s="222"/>
      <c r="CZ22" s="222"/>
      <c r="DA22" s="222" t="e">
        <f t="shared" si="4"/>
        <v>#DIV/0!</v>
      </c>
      <c r="DB22" s="222"/>
      <c r="DC22" s="222"/>
      <c r="DD22" s="222" t="e">
        <f t="shared" si="5"/>
        <v>#DIV/0!</v>
      </c>
      <c r="DE22" s="222"/>
      <c r="DF22" s="222"/>
      <c r="DG22" s="170"/>
      <c r="DH22" s="170"/>
      <c r="DI22" s="170"/>
      <c r="DJ22" s="170"/>
      <c r="DK22" s="170"/>
    </row>
    <row r="23" spans="1:115">
      <c r="A23" s="224">
        <v>15</v>
      </c>
      <c r="B23" s="224"/>
      <c r="C23" s="224"/>
      <c r="D23" s="170"/>
      <c r="E23" s="170"/>
      <c r="F23" s="170"/>
      <c r="G23" s="170"/>
      <c r="H23" s="170"/>
      <c r="I23" s="170"/>
      <c r="J23" s="170"/>
      <c r="K23" s="170"/>
      <c r="L23" s="170"/>
      <c r="M23" s="170"/>
      <c r="N23" s="170"/>
      <c r="O23" s="170"/>
      <c r="P23" s="170"/>
      <c r="Q23" s="170"/>
      <c r="R23" s="170"/>
      <c r="S23" s="170"/>
      <c r="T23" s="228">
        <f t="shared" si="0"/>
        <v>0</v>
      </c>
      <c r="U23" s="228"/>
      <c r="V23" s="228"/>
      <c r="W23" s="228"/>
      <c r="X23" s="228"/>
      <c r="Y23" s="170"/>
      <c r="Z23" s="170"/>
      <c r="AA23" s="170"/>
      <c r="AB23" s="170"/>
      <c r="AC23" s="170"/>
      <c r="AD23" s="228">
        <f t="shared" si="1"/>
        <v>0</v>
      </c>
      <c r="AE23" s="228"/>
      <c r="AF23" s="228"/>
      <c r="AG23" s="228"/>
      <c r="AH23" s="228"/>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222" t="str">
        <f t="shared" si="2"/>
        <v>OK</v>
      </c>
      <c r="CV23" s="222"/>
      <c r="CW23" s="222"/>
      <c r="CX23" s="222" t="e">
        <f t="shared" si="3"/>
        <v>#DIV/0!</v>
      </c>
      <c r="CY23" s="222"/>
      <c r="CZ23" s="222"/>
      <c r="DA23" s="222" t="e">
        <f t="shared" si="4"/>
        <v>#DIV/0!</v>
      </c>
      <c r="DB23" s="222"/>
      <c r="DC23" s="222"/>
      <c r="DD23" s="222" t="e">
        <f t="shared" si="5"/>
        <v>#DIV/0!</v>
      </c>
      <c r="DE23" s="222"/>
      <c r="DF23" s="222"/>
      <c r="DG23" s="170"/>
      <c r="DH23" s="170"/>
      <c r="DI23" s="170"/>
      <c r="DJ23" s="170"/>
      <c r="DK23" s="170"/>
    </row>
    <row r="24" spans="1:115">
      <c r="A24" s="224">
        <v>16</v>
      </c>
      <c r="B24" s="224"/>
      <c r="C24" s="224"/>
      <c r="D24" s="170"/>
      <c r="E24" s="170"/>
      <c r="F24" s="170"/>
      <c r="G24" s="170"/>
      <c r="H24" s="170"/>
      <c r="I24" s="170"/>
      <c r="J24" s="170"/>
      <c r="K24" s="170"/>
      <c r="L24" s="170"/>
      <c r="M24" s="170"/>
      <c r="N24" s="170"/>
      <c r="O24" s="170"/>
      <c r="P24" s="170"/>
      <c r="Q24" s="170"/>
      <c r="R24" s="170"/>
      <c r="S24" s="170"/>
      <c r="T24" s="228">
        <f t="shared" si="0"/>
        <v>0</v>
      </c>
      <c r="U24" s="228"/>
      <c r="V24" s="228"/>
      <c r="W24" s="228"/>
      <c r="X24" s="228"/>
      <c r="Y24" s="170"/>
      <c r="Z24" s="170"/>
      <c r="AA24" s="170"/>
      <c r="AB24" s="170"/>
      <c r="AC24" s="170"/>
      <c r="AD24" s="228">
        <f t="shared" si="1"/>
        <v>0</v>
      </c>
      <c r="AE24" s="228"/>
      <c r="AF24" s="228"/>
      <c r="AG24" s="228"/>
      <c r="AH24" s="228"/>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0"/>
      <c r="CU24" s="222" t="str">
        <f t="shared" si="2"/>
        <v>OK</v>
      </c>
      <c r="CV24" s="222"/>
      <c r="CW24" s="222"/>
      <c r="CX24" s="222" t="e">
        <f t="shared" si="3"/>
        <v>#DIV/0!</v>
      </c>
      <c r="CY24" s="222"/>
      <c r="CZ24" s="222"/>
      <c r="DA24" s="222" t="e">
        <f t="shared" si="4"/>
        <v>#DIV/0!</v>
      </c>
      <c r="DB24" s="222"/>
      <c r="DC24" s="222"/>
      <c r="DD24" s="222" t="e">
        <f t="shared" si="5"/>
        <v>#DIV/0!</v>
      </c>
      <c r="DE24" s="222"/>
      <c r="DF24" s="222"/>
      <c r="DG24" s="170"/>
      <c r="DH24" s="170"/>
      <c r="DI24" s="170"/>
      <c r="DJ24" s="170"/>
      <c r="DK24" s="170"/>
    </row>
    <row r="25" spans="1:115">
      <c r="A25" s="224">
        <v>17</v>
      </c>
      <c r="B25" s="224"/>
      <c r="C25" s="224"/>
      <c r="D25" s="170"/>
      <c r="E25" s="170"/>
      <c r="F25" s="170"/>
      <c r="G25" s="170"/>
      <c r="H25" s="170"/>
      <c r="I25" s="170"/>
      <c r="J25" s="170"/>
      <c r="K25" s="170"/>
      <c r="L25" s="170"/>
      <c r="M25" s="170"/>
      <c r="N25" s="170"/>
      <c r="O25" s="170"/>
      <c r="P25" s="170"/>
      <c r="Q25" s="170"/>
      <c r="R25" s="170"/>
      <c r="S25" s="170"/>
      <c r="T25" s="228">
        <f t="shared" si="0"/>
        <v>0</v>
      </c>
      <c r="U25" s="228"/>
      <c r="V25" s="228"/>
      <c r="W25" s="228"/>
      <c r="X25" s="228"/>
      <c r="Y25" s="170"/>
      <c r="Z25" s="170"/>
      <c r="AA25" s="170"/>
      <c r="AB25" s="170"/>
      <c r="AC25" s="170"/>
      <c r="AD25" s="228">
        <f t="shared" si="1"/>
        <v>0</v>
      </c>
      <c r="AE25" s="228"/>
      <c r="AF25" s="228"/>
      <c r="AG25" s="228"/>
      <c r="AH25" s="228"/>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0"/>
      <c r="CU25" s="222" t="str">
        <f t="shared" si="2"/>
        <v>OK</v>
      </c>
      <c r="CV25" s="222"/>
      <c r="CW25" s="222"/>
      <c r="CX25" s="222" t="e">
        <f t="shared" si="3"/>
        <v>#DIV/0!</v>
      </c>
      <c r="CY25" s="222"/>
      <c r="CZ25" s="222"/>
      <c r="DA25" s="222" t="e">
        <f t="shared" si="4"/>
        <v>#DIV/0!</v>
      </c>
      <c r="DB25" s="222"/>
      <c r="DC25" s="222"/>
      <c r="DD25" s="222" t="e">
        <f t="shared" si="5"/>
        <v>#DIV/0!</v>
      </c>
      <c r="DE25" s="222"/>
      <c r="DF25" s="222"/>
      <c r="DG25" s="170"/>
      <c r="DH25" s="170"/>
      <c r="DI25" s="170"/>
      <c r="DJ25" s="170"/>
      <c r="DK25" s="170"/>
    </row>
    <row r="26" spans="1:115">
      <c r="A26" s="224">
        <v>18</v>
      </c>
      <c r="B26" s="224"/>
      <c r="C26" s="224"/>
      <c r="D26" s="170"/>
      <c r="E26" s="170"/>
      <c r="F26" s="170"/>
      <c r="G26" s="170"/>
      <c r="H26" s="170"/>
      <c r="I26" s="170"/>
      <c r="J26" s="170"/>
      <c r="K26" s="170"/>
      <c r="L26" s="170"/>
      <c r="M26" s="170"/>
      <c r="N26" s="170"/>
      <c r="O26" s="170"/>
      <c r="P26" s="170"/>
      <c r="Q26" s="170"/>
      <c r="R26" s="170"/>
      <c r="S26" s="170"/>
      <c r="T26" s="228">
        <f t="shared" si="0"/>
        <v>0</v>
      </c>
      <c r="U26" s="228"/>
      <c r="V26" s="228"/>
      <c r="W26" s="228"/>
      <c r="X26" s="228"/>
      <c r="Y26" s="170"/>
      <c r="Z26" s="170"/>
      <c r="AA26" s="170"/>
      <c r="AB26" s="170"/>
      <c r="AC26" s="170"/>
      <c r="AD26" s="228">
        <f t="shared" si="1"/>
        <v>0</v>
      </c>
      <c r="AE26" s="228"/>
      <c r="AF26" s="228"/>
      <c r="AG26" s="228"/>
      <c r="AH26" s="228"/>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222" t="str">
        <f t="shared" si="2"/>
        <v>OK</v>
      </c>
      <c r="CV26" s="222"/>
      <c r="CW26" s="222"/>
      <c r="CX26" s="222" t="e">
        <f t="shared" si="3"/>
        <v>#DIV/0!</v>
      </c>
      <c r="CY26" s="222"/>
      <c r="CZ26" s="222"/>
      <c r="DA26" s="222" t="e">
        <f t="shared" si="4"/>
        <v>#DIV/0!</v>
      </c>
      <c r="DB26" s="222"/>
      <c r="DC26" s="222"/>
      <c r="DD26" s="222" t="e">
        <f t="shared" si="5"/>
        <v>#DIV/0!</v>
      </c>
      <c r="DE26" s="222"/>
      <c r="DF26" s="222"/>
      <c r="DG26" s="170"/>
      <c r="DH26" s="170"/>
      <c r="DI26" s="170"/>
      <c r="DJ26" s="170"/>
      <c r="DK26" s="170"/>
    </row>
    <row r="27" spans="1:115">
      <c r="A27" s="224">
        <v>19</v>
      </c>
      <c r="B27" s="224"/>
      <c r="C27" s="224"/>
      <c r="D27" s="170"/>
      <c r="E27" s="170"/>
      <c r="F27" s="170"/>
      <c r="G27" s="170"/>
      <c r="H27" s="170"/>
      <c r="I27" s="170"/>
      <c r="J27" s="170"/>
      <c r="K27" s="170"/>
      <c r="L27" s="170"/>
      <c r="M27" s="170"/>
      <c r="N27" s="170"/>
      <c r="O27" s="170"/>
      <c r="P27" s="170"/>
      <c r="Q27" s="170"/>
      <c r="R27" s="170"/>
      <c r="S27" s="170"/>
      <c r="T27" s="228">
        <f t="shared" si="0"/>
        <v>0</v>
      </c>
      <c r="U27" s="228"/>
      <c r="V27" s="228"/>
      <c r="W27" s="228"/>
      <c r="X27" s="228"/>
      <c r="Y27" s="170"/>
      <c r="Z27" s="170"/>
      <c r="AA27" s="170"/>
      <c r="AB27" s="170"/>
      <c r="AC27" s="170"/>
      <c r="AD27" s="228">
        <f t="shared" si="1"/>
        <v>0</v>
      </c>
      <c r="AE27" s="228"/>
      <c r="AF27" s="228"/>
      <c r="AG27" s="228"/>
      <c r="AH27" s="228"/>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222" t="str">
        <f t="shared" si="2"/>
        <v>OK</v>
      </c>
      <c r="CV27" s="222"/>
      <c r="CW27" s="222"/>
      <c r="CX27" s="222" t="e">
        <f t="shared" si="3"/>
        <v>#DIV/0!</v>
      </c>
      <c r="CY27" s="222"/>
      <c r="CZ27" s="222"/>
      <c r="DA27" s="222" t="e">
        <f t="shared" si="4"/>
        <v>#DIV/0!</v>
      </c>
      <c r="DB27" s="222"/>
      <c r="DC27" s="222"/>
      <c r="DD27" s="222" t="e">
        <f t="shared" si="5"/>
        <v>#DIV/0!</v>
      </c>
      <c r="DE27" s="222"/>
      <c r="DF27" s="222"/>
      <c r="DG27" s="170"/>
      <c r="DH27" s="170"/>
      <c r="DI27" s="170"/>
      <c r="DJ27" s="170"/>
      <c r="DK27" s="170"/>
    </row>
    <row r="28" spans="1:115">
      <c r="A28" s="224">
        <v>20</v>
      </c>
      <c r="B28" s="224"/>
      <c r="C28" s="224"/>
      <c r="D28" s="170"/>
      <c r="E28" s="170"/>
      <c r="F28" s="170"/>
      <c r="G28" s="170"/>
      <c r="H28" s="170"/>
      <c r="I28" s="170"/>
      <c r="J28" s="170"/>
      <c r="K28" s="170"/>
      <c r="L28" s="170"/>
      <c r="M28" s="170"/>
      <c r="N28" s="170"/>
      <c r="O28" s="170"/>
      <c r="P28" s="170"/>
      <c r="Q28" s="170"/>
      <c r="R28" s="170"/>
      <c r="S28" s="170"/>
      <c r="T28" s="228">
        <f t="shared" si="0"/>
        <v>0</v>
      </c>
      <c r="U28" s="228"/>
      <c r="V28" s="228"/>
      <c r="W28" s="228"/>
      <c r="X28" s="228"/>
      <c r="Y28" s="170"/>
      <c r="Z28" s="170"/>
      <c r="AA28" s="170"/>
      <c r="AB28" s="170"/>
      <c r="AC28" s="170"/>
      <c r="AD28" s="228">
        <f t="shared" si="1"/>
        <v>0</v>
      </c>
      <c r="AE28" s="228"/>
      <c r="AF28" s="228"/>
      <c r="AG28" s="228"/>
      <c r="AH28" s="228"/>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222" t="str">
        <f t="shared" si="2"/>
        <v>OK</v>
      </c>
      <c r="CV28" s="222"/>
      <c r="CW28" s="222"/>
      <c r="CX28" s="222" t="e">
        <f t="shared" si="3"/>
        <v>#DIV/0!</v>
      </c>
      <c r="CY28" s="222"/>
      <c r="CZ28" s="222"/>
      <c r="DA28" s="222" t="e">
        <f t="shared" si="4"/>
        <v>#DIV/0!</v>
      </c>
      <c r="DB28" s="222"/>
      <c r="DC28" s="222"/>
      <c r="DD28" s="222" t="e">
        <f t="shared" si="5"/>
        <v>#DIV/0!</v>
      </c>
      <c r="DE28" s="222"/>
      <c r="DF28" s="222"/>
      <c r="DG28" s="170"/>
      <c r="DH28" s="170"/>
      <c r="DI28" s="170"/>
      <c r="DJ28" s="170"/>
      <c r="DK28" s="170"/>
    </row>
    <row r="29" spans="1:115">
      <c r="A29" s="224">
        <v>21</v>
      </c>
      <c r="B29" s="224"/>
      <c r="C29" s="224"/>
      <c r="D29" s="170"/>
      <c r="E29" s="170"/>
      <c r="F29" s="170"/>
      <c r="G29" s="170"/>
      <c r="H29" s="170"/>
      <c r="I29" s="170"/>
      <c r="J29" s="170"/>
      <c r="K29" s="170"/>
      <c r="L29" s="170"/>
      <c r="M29" s="170"/>
      <c r="N29" s="170"/>
      <c r="O29" s="170"/>
      <c r="P29" s="170"/>
      <c r="Q29" s="170"/>
      <c r="R29" s="170"/>
      <c r="S29" s="170"/>
      <c r="T29" s="228">
        <f t="shared" si="0"/>
        <v>0</v>
      </c>
      <c r="U29" s="228"/>
      <c r="V29" s="228"/>
      <c r="W29" s="228"/>
      <c r="X29" s="228"/>
      <c r="Y29" s="170"/>
      <c r="Z29" s="170"/>
      <c r="AA29" s="170"/>
      <c r="AB29" s="170"/>
      <c r="AC29" s="170"/>
      <c r="AD29" s="228">
        <f t="shared" si="1"/>
        <v>0</v>
      </c>
      <c r="AE29" s="228"/>
      <c r="AF29" s="228"/>
      <c r="AG29" s="228"/>
      <c r="AH29" s="228"/>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222" t="str">
        <f t="shared" si="2"/>
        <v>OK</v>
      </c>
      <c r="CV29" s="222"/>
      <c r="CW29" s="222"/>
      <c r="CX29" s="222" t="e">
        <f t="shared" si="3"/>
        <v>#DIV/0!</v>
      </c>
      <c r="CY29" s="222"/>
      <c r="CZ29" s="222"/>
      <c r="DA29" s="222" t="e">
        <f t="shared" si="4"/>
        <v>#DIV/0!</v>
      </c>
      <c r="DB29" s="222"/>
      <c r="DC29" s="222"/>
      <c r="DD29" s="222" t="e">
        <f t="shared" si="5"/>
        <v>#DIV/0!</v>
      </c>
      <c r="DE29" s="222"/>
      <c r="DF29" s="222"/>
      <c r="DG29" s="170"/>
      <c r="DH29" s="170"/>
      <c r="DI29" s="170"/>
      <c r="DJ29" s="170"/>
      <c r="DK29" s="170"/>
    </row>
    <row r="30" spans="1:115">
      <c r="A30" s="224">
        <v>22</v>
      </c>
      <c r="B30" s="224"/>
      <c r="C30" s="224"/>
      <c r="D30" s="170"/>
      <c r="E30" s="170"/>
      <c r="F30" s="170"/>
      <c r="G30" s="170"/>
      <c r="H30" s="170"/>
      <c r="I30" s="170"/>
      <c r="J30" s="170"/>
      <c r="K30" s="170"/>
      <c r="L30" s="170"/>
      <c r="M30" s="170"/>
      <c r="N30" s="170"/>
      <c r="O30" s="170"/>
      <c r="P30" s="170"/>
      <c r="Q30" s="170"/>
      <c r="R30" s="170"/>
      <c r="S30" s="170"/>
      <c r="T30" s="228">
        <f t="shared" si="0"/>
        <v>0</v>
      </c>
      <c r="U30" s="228"/>
      <c r="V30" s="228"/>
      <c r="W30" s="228"/>
      <c r="X30" s="228"/>
      <c r="Y30" s="170"/>
      <c r="Z30" s="170"/>
      <c r="AA30" s="170"/>
      <c r="AB30" s="170"/>
      <c r="AC30" s="170"/>
      <c r="AD30" s="228">
        <f t="shared" si="1"/>
        <v>0</v>
      </c>
      <c r="AE30" s="228"/>
      <c r="AF30" s="228"/>
      <c r="AG30" s="228"/>
      <c r="AH30" s="228"/>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c r="CP30" s="170"/>
      <c r="CQ30" s="170"/>
      <c r="CR30" s="170"/>
      <c r="CS30" s="170"/>
      <c r="CT30" s="170"/>
      <c r="CU30" s="222" t="str">
        <f t="shared" si="2"/>
        <v>OK</v>
      </c>
      <c r="CV30" s="222"/>
      <c r="CW30" s="222"/>
      <c r="CX30" s="222" t="e">
        <f t="shared" si="3"/>
        <v>#DIV/0!</v>
      </c>
      <c r="CY30" s="222"/>
      <c r="CZ30" s="222"/>
      <c r="DA30" s="222" t="e">
        <f t="shared" si="4"/>
        <v>#DIV/0!</v>
      </c>
      <c r="DB30" s="222"/>
      <c r="DC30" s="222"/>
      <c r="DD30" s="222" t="e">
        <f t="shared" si="5"/>
        <v>#DIV/0!</v>
      </c>
      <c r="DE30" s="222"/>
      <c r="DF30" s="222"/>
      <c r="DG30" s="170"/>
      <c r="DH30" s="170"/>
      <c r="DI30" s="170"/>
      <c r="DJ30" s="170"/>
      <c r="DK30" s="170"/>
    </row>
    <row r="31" spans="1:115">
      <c r="A31" s="224">
        <v>23</v>
      </c>
      <c r="B31" s="224"/>
      <c r="C31" s="224"/>
      <c r="D31" s="170"/>
      <c r="E31" s="170"/>
      <c r="F31" s="170"/>
      <c r="G31" s="170"/>
      <c r="H31" s="170"/>
      <c r="I31" s="170"/>
      <c r="J31" s="170"/>
      <c r="K31" s="170"/>
      <c r="L31" s="170"/>
      <c r="M31" s="170"/>
      <c r="N31" s="170"/>
      <c r="O31" s="170"/>
      <c r="P31" s="170"/>
      <c r="Q31" s="170"/>
      <c r="R31" s="170"/>
      <c r="S31" s="170"/>
      <c r="T31" s="228">
        <f t="shared" si="0"/>
        <v>0</v>
      </c>
      <c r="U31" s="228"/>
      <c r="V31" s="228"/>
      <c r="W31" s="228"/>
      <c r="X31" s="228"/>
      <c r="Y31" s="170"/>
      <c r="Z31" s="170"/>
      <c r="AA31" s="170"/>
      <c r="AB31" s="170"/>
      <c r="AC31" s="170"/>
      <c r="AD31" s="228">
        <f t="shared" si="1"/>
        <v>0</v>
      </c>
      <c r="AE31" s="228"/>
      <c r="AF31" s="228"/>
      <c r="AG31" s="228"/>
      <c r="AH31" s="228"/>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70"/>
      <c r="CT31" s="170"/>
      <c r="CU31" s="222" t="str">
        <f t="shared" si="2"/>
        <v>OK</v>
      </c>
      <c r="CV31" s="222"/>
      <c r="CW31" s="222"/>
      <c r="CX31" s="222" t="e">
        <f t="shared" si="3"/>
        <v>#DIV/0!</v>
      </c>
      <c r="CY31" s="222"/>
      <c r="CZ31" s="222"/>
      <c r="DA31" s="222" t="e">
        <f t="shared" si="4"/>
        <v>#DIV/0!</v>
      </c>
      <c r="DB31" s="222"/>
      <c r="DC31" s="222"/>
      <c r="DD31" s="222" t="e">
        <f t="shared" si="5"/>
        <v>#DIV/0!</v>
      </c>
      <c r="DE31" s="222"/>
      <c r="DF31" s="222"/>
      <c r="DG31" s="170"/>
      <c r="DH31" s="170"/>
      <c r="DI31" s="170"/>
      <c r="DJ31" s="170"/>
      <c r="DK31" s="170"/>
    </row>
    <row r="32" spans="1:115">
      <c r="A32" s="224">
        <v>24</v>
      </c>
      <c r="B32" s="224"/>
      <c r="C32" s="224"/>
      <c r="D32" s="170"/>
      <c r="E32" s="170"/>
      <c r="F32" s="170"/>
      <c r="G32" s="170"/>
      <c r="H32" s="170"/>
      <c r="I32" s="170"/>
      <c r="J32" s="170"/>
      <c r="K32" s="170"/>
      <c r="L32" s="170"/>
      <c r="M32" s="170"/>
      <c r="N32" s="170"/>
      <c r="O32" s="170"/>
      <c r="P32" s="170"/>
      <c r="Q32" s="170"/>
      <c r="R32" s="170"/>
      <c r="S32" s="170"/>
      <c r="T32" s="228">
        <f t="shared" si="0"/>
        <v>0</v>
      </c>
      <c r="U32" s="228"/>
      <c r="V32" s="228"/>
      <c r="W32" s="228"/>
      <c r="X32" s="228"/>
      <c r="Y32" s="170"/>
      <c r="Z32" s="170"/>
      <c r="AA32" s="170"/>
      <c r="AB32" s="170"/>
      <c r="AC32" s="170"/>
      <c r="AD32" s="228">
        <f t="shared" si="1"/>
        <v>0</v>
      </c>
      <c r="AE32" s="228"/>
      <c r="AF32" s="228"/>
      <c r="AG32" s="228"/>
      <c r="AH32" s="228"/>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222" t="str">
        <f t="shared" si="2"/>
        <v>OK</v>
      </c>
      <c r="CV32" s="222"/>
      <c r="CW32" s="222"/>
      <c r="CX32" s="222" t="e">
        <f t="shared" si="3"/>
        <v>#DIV/0!</v>
      </c>
      <c r="CY32" s="222"/>
      <c r="CZ32" s="222"/>
      <c r="DA32" s="222" t="e">
        <f t="shared" si="4"/>
        <v>#DIV/0!</v>
      </c>
      <c r="DB32" s="222"/>
      <c r="DC32" s="222"/>
      <c r="DD32" s="222" t="e">
        <f t="shared" si="5"/>
        <v>#DIV/0!</v>
      </c>
      <c r="DE32" s="222"/>
      <c r="DF32" s="222"/>
      <c r="DG32" s="170"/>
      <c r="DH32" s="170"/>
      <c r="DI32" s="170"/>
      <c r="DJ32" s="170"/>
      <c r="DK32" s="170"/>
    </row>
    <row r="33" spans="1:115">
      <c r="A33" s="224">
        <v>25</v>
      </c>
      <c r="B33" s="224"/>
      <c r="C33" s="224"/>
      <c r="D33" s="170"/>
      <c r="E33" s="170"/>
      <c r="F33" s="170"/>
      <c r="G33" s="170"/>
      <c r="H33" s="170"/>
      <c r="I33" s="170"/>
      <c r="J33" s="170"/>
      <c r="K33" s="170"/>
      <c r="L33" s="170"/>
      <c r="M33" s="170"/>
      <c r="N33" s="170"/>
      <c r="O33" s="170"/>
      <c r="P33" s="170"/>
      <c r="Q33" s="170"/>
      <c r="R33" s="170"/>
      <c r="S33" s="170"/>
      <c r="T33" s="228">
        <f t="shared" si="0"/>
        <v>0</v>
      </c>
      <c r="U33" s="228"/>
      <c r="V33" s="228"/>
      <c r="W33" s="228"/>
      <c r="X33" s="228"/>
      <c r="Y33" s="170"/>
      <c r="Z33" s="170"/>
      <c r="AA33" s="170"/>
      <c r="AB33" s="170"/>
      <c r="AC33" s="170"/>
      <c r="AD33" s="228">
        <f t="shared" si="1"/>
        <v>0</v>
      </c>
      <c r="AE33" s="228"/>
      <c r="AF33" s="228"/>
      <c r="AG33" s="228"/>
      <c r="AH33" s="228"/>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222" t="str">
        <f t="shared" si="2"/>
        <v>OK</v>
      </c>
      <c r="CV33" s="222"/>
      <c r="CW33" s="222"/>
      <c r="CX33" s="222" t="e">
        <f t="shared" si="3"/>
        <v>#DIV/0!</v>
      </c>
      <c r="CY33" s="222"/>
      <c r="CZ33" s="222"/>
      <c r="DA33" s="222" t="e">
        <f t="shared" si="4"/>
        <v>#DIV/0!</v>
      </c>
      <c r="DB33" s="222"/>
      <c r="DC33" s="222"/>
      <c r="DD33" s="222" t="e">
        <f t="shared" si="5"/>
        <v>#DIV/0!</v>
      </c>
      <c r="DE33" s="222"/>
      <c r="DF33" s="222"/>
      <c r="DG33" s="170"/>
      <c r="DH33" s="170"/>
      <c r="DI33" s="170"/>
      <c r="DJ33" s="170"/>
      <c r="DK33" s="170"/>
    </row>
    <row r="34" spans="1:115">
      <c r="A34" s="224">
        <v>26</v>
      </c>
      <c r="B34" s="224"/>
      <c r="C34" s="224"/>
      <c r="D34" s="170"/>
      <c r="E34" s="170"/>
      <c r="F34" s="170"/>
      <c r="G34" s="170"/>
      <c r="H34" s="170"/>
      <c r="I34" s="170"/>
      <c r="J34" s="170"/>
      <c r="K34" s="170"/>
      <c r="L34" s="170"/>
      <c r="M34" s="170"/>
      <c r="N34" s="170"/>
      <c r="O34" s="170"/>
      <c r="P34" s="170"/>
      <c r="Q34" s="170"/>
      <c r="R34" s="170"/>
      <c r="S34" s="170"/>
      <c r="T34" s="228">
        <f t="shared" si="0"/>
        <v>0</v>
      </c>
      <c r="U34" s="228"/>
      <c r="V34" s="228"/>
      <c r="W34" s="228"/>
      <c r="X34" s="228"/>
      <c r="Y34" s="170"/>
      <c r="Z34" s="170"/>
      <c r="AA34" s="170"/>
      <c r="AB34" s="170"/>
      <c r="AC34" s="170"/>
      <c r="AD34" s="228">
        <f t="shared" si="1"/>
        <v>0</v>
      </c>
      <c r="AE34" s="228"/>
      <c r="AF34" s="228"/>
      <c r="AG34" s="228"/>
      <c r="AH34" s="228"/>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222" t="str">
        <f t="shared" si="2"/>
        <v>OK</v>
      </c>
      <c r="CV34" s="222"/>
      <c r="CW34" s="222"/>
      <c r="CX34" s="222" t="e">
        <f t="shared" si="3"/>
        <v>#DIV/0!</v>
      </c>
      <c r="CY34" s="222"/>
      <c r="CZ34" s="222"/>
      <c r="DA34" s="222" t="e">
        <f t="shared" si="4"/>
        <v>#DIV/0!</v>
      </c>
      <c r="DB34" s="222"/>
      <c r="DC34" s="222"/>
      <c r="DD34" s="222" t="e">
        <f t="shared" si="5"/>
        <v>#DIV/0!</v>
      </c>
      <c r="DE34" s="222"/>
      <c r="DF34" s="222"/>
      <c r="DG34" s="170"/>
      <c r="DH34" s="170"/>
      <c r="DI34" s="170"/>
      <c r="DJ34" s="170"/>
      <c r="DK34" s="170"/>
    </row>
    <row r="35" spans="1:115">
      <c r="A35" s="224">
        <v>27</v>
      </c>
      <c r="B35" s="224"/>
      <c r="C35" s="224"/>
      <c r="D35" s="170"/>
      <c r="E35" s="170"/>
      <c r="F35" s="170"/>
      <c r="G35" s="170"/>
      <c r="H35" s="170"/>
      <c r="I35" s="170"/>
      <c r="J35" s="170"/>
      <c r="K35" s="170"/>
      <c r="L35" s="170"/>
      <c r="M35" s="170"/>
      <c r="N35" s="170"/>
      <c r="O35" s="170"/>
      <c r="P35" s="170"/>
      <c r="Q35" s="170"/>
      <c r="R35" s="170"/>
      <c r="S35" s="170"/>
      <c r="T35" s="228">
        <f t="shared" si="0"/>
        <v>0</v>
      </c>
      <c r="U35" s="228"/>
      <c r="V35" s="228"/>
      <c r="W35" s="228"/>
      <c r="X35" s="228"/>
      <c r="Y35" s="170"/>
      <c r="Z35" s="170"/>
      <c r="AA35" s="170"/>
      <c r="AB35" s="170"/>
      <c r="AC35" s="170"/>
      <c r="AD35" s="228">
        <f t="shared" si="1"/>
        <v>0</v>
      </c>
      <c r="AE35" s="228"/>
      <c r="AF35" s="228"/>
      <c r="AG35" s="228"/>
      <c r="AH35" s="228"/>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222" t="str">
        <f t="shared" si="2"/>
        <v>OK</v>
      </c>
      <c r="CV35" s="222"/>
      <c r="CW35" s="222"/>
      <c r="CX35" s="222" t="e">
        <f t="shared" si="3"/>
        <v>#DIV/0!</v>
      </c>
      <c r="CY35" s="222"/>
      <c r="CZ35" s="222"/>
      <c r="DA35" s="222" t="e">
        <f t="shared" si="4"/>
        <v>#DIV/0!</v>
      </c>
      <c r="DB35" s="222"/>
      <c r="DC35" s="222"/>
      <c r="DD35" s="222" t="e">
        <f t="shared" si="5"/>
        <v>#DIV/0!</v>
      </c>
      <c r="DE35" s="222"/>
      <c r="DF35" s="222"/>
      <c r="DG35" s="170"/>
      <c r="DH35" s="170"/>
      <c r="DI35" s="170"/>
      <c r="DJ35" s="170"/>
      <c r="DK35" s="170"/>
    </row>
    <row r="36" spans="1:115">
      <c r="A36" s="224">
        <v>28</v>
      </c>
      <c r="B36" s="224"/>
      <c r="C36" s="224"/>
      <c r="D36" s="170"/>
      <c r="E36" s="170"/>
      <c r="F36" s="170"/>
      <c r="G36" s="170"/>
      <c r="H36" s="170"/>
      <c r="I36" s="170"/>
      <c r="J36" s="170"/>
      <c r="K36" s="170"/>
      <c r="L36" s="170"/>
      <c r="M36" s="170"/>
      <c r="N36" s="170"/>
      <c r="O36" s="170"/>
      <c r="P36" s="170"/>
      <c r="Q36" s="170"/>
      <c r="R36" s="170"/>
      <c r="S36" s="170"/>
      <c r="T36" s="228">
        <f t="shared" si="0"/>
        <v>0</v>
      </c>
      <c r="U36" s="228"/>
      <c r="V36" s="228"/>
      <c r="W36" s="228"/>
      <c r="X36" s="228"/>
      <c r="Y36" s="170"/>
      <c r="Z36" s="170"/>
      <c r="AA36" s="170"/>
      <c r="AB36" s="170"/>
      <c r="AC36" s="170"/>
      <c r="AD36" s="228">
        <f t="shared" si="1"/>
        <v>0</v>
      </c>
      <c r="AE36" s="228"/>
      <c r="AF36" s="228"/>
      <c r="AG36" s="228"/>
      <c r="AH36" s="228"/>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222" t="str">
        <f t="shared" si="2"/>
        <v>OK</v>
      </c>
      <c r="CV36" s="222"/>
      <c r="CW36" s="222"/>
      <c r="CX36" s="222" t="e">
        <f t="shared" si="3"/>
        <v>#DIV/0!</v>
      </c>
      <c r="CY36" s="222"/>
      <c r="CZ36" s="222"/>
      <c r="DA36" s="222" t="e">
        <f t="shared" si="4"/>
        <v>#DIV/0!</v>
      </c>
      <c r="DB36" s="222"/>
      <c r="DC36" s="222"/>
      <c r="DD36" s="222" t="e">
        <f t="shared" si="5"/>
        <v>#DIV/0!</v>
      </c>
      <c r="DE36" s="222"/>
      <c r="DF36" s="222"/>
      <c r="DG36" s="170"/>
      <c r="DH36" s="170"/>
      <c r="DI36" s="170"/>
      <c r="DJ36" s="170"/>
      <c r="DK36" s="170"/>
    </row>
    <row r="37" spans="1:115">
      <c r="A37" s="224">
        <v>29</v>
      </c>
      <c r="B37" s="224"/>
      <c r="C37" s="224"/>
      <c r="D37" s="170"/>
      <c r="E37" s="170"/>
      <c r="F37" s="170"/>
      <c r="G37" s="170"/>
      <c r="H37" s="170"/>
      <c r="I37" s="170"/>
      <c r="J37" s="170"/>
      <c r="K37" s="170"/>
      <c r="L37" s="170"/>
      <c r="M37" s="170"/>
      <c r="N37" s="170"/>
      <c r="O37" s="170"/>
      <c r="P37" s="170"/>
      <c r="Q37" s="170"/>
      <c r="R37" s="170"/>
      <c r="S37" s="170"/>
      <c r="T37" s="228">
        <f t="shared" si="0"/>
        <v>0</v>
      </c>
      <c r="U37" s="228"/>
      <c r="V37" s="228"/>
      <c r="W37" s="228"/>
      <c r="X37" s="228"/>
      <c r="Y37" s="170"/>
      <c r="Z37" s="170"/>
      <c r="AA37" s="170"/>
      <c r="AB37" s="170"/>
      <c r="AC37" s="170"/>
      <c r="AD37" s="228">
        <f t="shared" si="1"/>
        <v>0</v>
      </c>
      <c r="AE37" s="228"/>
      <c r="AF37" s="228"/>
      <c r="AG37" s="228"/>
      <c r="AH37" s="228"/>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222" t="str">
        <f t="shared" si="2"/>
        <v>OK</v>
      </c>
      <c r="CV37" s="222"/>
      <c r="CW37" s="222"/>
      <c r="CX37" s="222" t="e">
        <f t="shared" si="3"/>
        <v>#DIV/0!</v>
      </c>
      <c r="CY37" s="222"/>
      <c r="CZ37" s="222"/>
      <c r="DA37" s="222" t="e">
        <f t="shared" si="4"/>
        <v>#DIV/0!</v>
      </c>
      <c r="DB37" s="222"/>
      <c r="DC37" s="222"/>
      <c r="DD37" s="222" t="e">
        <f t="shared" si="5"/>
        <v>#DIV/0!</v>
      </c>
      <c r="DE37" s="222"/>
      <c r="DF37" s="222"/>
      <c r="DG37" s="170"/>
      <c r="DH37" s="170"/>
      <c r="DI37" s="170"/>
      <c r="DJ37" s="170"/>
      <c r="DK37" s="170"/>
    </row>
    <row r="38" spans="1:115">
      <c r="A38" s="224">
        <v>30</v>
      </c>
      <c r="B38" s="224"/>
      <c r="C38" s="224"/>
      <c r="D38" s="170"/>
      <c r="E38" s="170"/>
      <c r="F38" s="170"/>
      <c r="G38" s="170"/>
      <c r="H38" s="170"/>
      <c r="I38" s="170"/>
      <c r="J38" s="170"/>
      <c r="K38" s="170"/>
      <c r="L38" s="170"/>
      <c r="M38" s="170"/>
      <c r="N38" s="170"/>
      <c r="O38" s="170"/>
      <c r="P38" s="170"/>
      <c r="Q38" s="170"/>
      <c r="R38" s="170"/>
      <c r="S38" s="170"/>
      <c r="T38" s="228">
        <f t="shared" si="0"/>
        <v>0</v>
      </c>
      <c r="U38" s="228"/>
      <c r="V38" s="228"/>
      <c r="W38" s="228"/>
      <c r="X38" s="228"/>
      <c r="Y38" s="170"/>
      <c r="Z38" s="170"/>
      <c r="AA38" s="170"/>
      <c r="AB38" s="170"/>
      <c r="AC38" s="170"/>
      <c r="AD38" s="228">
        <f t="shared" si="1"/>
        <v>0</v>
      </c>
      <c r="AE38" s="228"/>
      <c r="AF38" s="228"/>
      <c r="AG38" s="228"/>
      <c r="AH38" s="228"/>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222" t="str">
        <f t="shared" si="2"/>
        <v>OK</v>
      </c>
      <c r="CV38" s="222"/>
      <c r="CW38" s="222"/>
      <c r="CX38" s="222" t="e">
        <f t="shared" si="3"/>
        <v>#DIV/0!</v>
      </c>
      <c r="CY38" s="222"/>
      <c r="CZ38" s="222"/>
      <c r="DA38" s="222" t="e">
        <f t="shared" si="4"/>
        <v>#DIV/0!</v>
      </c>
      <c r="DB38" s="222"/>
      <c r="DC38" s="222"/>
      <c r="DD38" s="222" t="e">
        <f t="shared" si="5"/>
        <v>#DIV/0!</v>
      </c>
      <c r="DE38" s="222"/>
      <c r="DF38" s="222"/>
      <c r="DG38" s="170"/>
      <c r="DH38" s="170"/>
      <c r="DI38" s="170"/>
      <c r="DJ38" s="170"/>
      <c r="DK38" s="170"/>
    </row>
    <row r="39" spans="1:115">
      <c r="A39" s="224">
        <v>31</v>
      </c>
      <c r="B39" s="224"/>
      <c r="C39" s="224"/>
      <c r="D39" s="170"/>
      <c r="E39" s="170"/>
      <c r="F39" s="170"/>
      <c r="G39" s="170"/>
      <c r="H39" s="170"/>
      <c r="I39" s="170"/>
      <c r="J39" s="170"/>
      <c r="K39" s="170"/>
      <c r="L39" s="170"/>
      <c r="M39" s="170"/>
      <c r="N39" s="170"/>
      <c r="O39" s="170"/>
      <c r="P39" s="170"/>
      <c r="Q39" s="170"/>
      <c r="R39" s="170"/>
      <c r="S39" s="170"/>
      <c r="T39" s="228">
        <f t="shared" si="0"/>
        <v>0</v>
      </c>
      <c r="U39" s="228"/>
      <c r="V39" s="228"/>
      <c r="W39" s="228"/>
      <c r="X39" s="228"/>
      <c r="Y39" s="170"/>
      <c r="Z39" s="170"/>
      <c r="AA39" s="170"/>
      <c r="AB39" s="170"/>
      <c r="AC39" s="170"/>
      <c r="AD39" s="228">
        <f t="shared" si="1"/>
        <v>0</v>
      </c>
      <c r="AE39" s="228"/>
      <c r="AF39" s="228"/>
      <c r="AG39" s="228"/>
      <c r="AH39" s="228"/>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222" t="str">
        <f t="shared" si="2"/>
        <v>OK</v>
      </c>
      <c r="CV39" s="222"/>
      <c r="CW39" s="222"/>
      <c r="CX39" s="222" t="e">
        <f t="shared" si="3"/>
        <v>#DIV/0!</v>
      </c>
      <c r="CY39" s="222"/>
      <c r="CZ39" s="222"/>
      <c r="DA39" s="222" t="e">
        <f t="shared" si="4"/>
        <v>#DIV/0!</v>
      </c>
      <c r="DB39" s="222"/>
      <c r="DC39" s="222"/>
      <c r="DD39" s="222" t="e">
        <f t="shared" si="5"/>
        <v>#DIV/0!</v>
      </c>
      <c r="DE39" s="222"/>
      <c r="DF39" s="222"/>
      <c r="DG39" s="170"/>
      <c r="DH39" s="170"/>
      <c r="DI39" s="170"/>
      <c r="DJ39" s="170"/>
      <c r="DK39" s="170"/>
    </row>
    <row r="40" spans="1:115">
      <c r="A40" s="224">
        <v>32</v>
      </c>
      <c r="B40" s="224"/>
      <c r="C40" s="224"/>
      <c r="D40" s="170"/>
      <c r="E40" s="170"/>
      <c r="F40" s="170"/>
      <c r="G40" s="170"/>
      <c r="H40" s="170"/>
      <c r="I40" s="170"/>
      <c r="J40" s="170"/>
      <c r="K40" s="170"/>
      <c r="L40" s="170"/>
      <c r="M40" s="170"/>
      <c r="N40" s="170"/>
      <c r="O40" s="170"/>
      <c r="P40" s="170"/>
      <c r="Q40" s="170"/>
      <c r="R40" s="170"/>
      <c r="S40" s="170"/>
      <c r="T40" s="228">
        <f t="shared" si="0"/>
        <v>0</v>
      </c>
      <c r="U40" s="228"/>
      <c r="V40" s="228"/>
      <c r="W40" s="228"/>
      <c r="X40" s="228"/>
      <c r="Y40" s="170"/>
      <c r="Z40" s="170"/>
      <c r="AA40" s="170"/>
      <c r="AB40" s="170"/>
      <c r="AC40" s="170"/>
      <c r="AD40" s="228">
        <f t="shared" si="1"/>
        <v>0</v>
      </c>
      <c r="AE40" s="228"/>
      <c r="AF40" s="228"/>
      <c r="AG40" s="228"/>
      <c r="AH40" s="228"/>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0"/>
      <c r="CP40" s="170"/>
      <c r="CQ40" s="170"/>
      <c r="CR40" s="170"/>
      <c r="CS40" s="170"/>
      <c r="CT40" s="170"/>
      <c r="CU40" s="222" t="str">
        <f t="shared" si="2"/>
        <v>OK</v>
      </c>
      <c r="CV40" s="222"/>
      <c r="CW40" s="222"/>
      <c r="CX40" s="222" t="e">
        <f t="shared" si="3"/>
        <v>#DIV/0!</v>
      </c>
      <c r="CY40" s="222"/>
      <c r="CZ40" s="222"/>
      <c r="DA40" s="222" t="e">
        <f t="shared" si="4"/>
        <v>#DIV/0!</v>
      </c>
      <c r="DB40" s="222"/>
      <c r="DC40" s="222"/>
      <c r="DD40" s="222" t="e">
        <f t="shared" si="5"/>
        <v>#DIV/0!</v>
      </c>
      <c r="DE40" s="222"/>
      <c r="DF40" s="222"/>
      <c r="DG40" s="170"/>
      <c r="DH40" s="170"/>
      <c r="DI40" s="170"/>
      <c r="DJ40" s="170"/>
      <c r="DK40" s="170"/>
    </row>
  </sheetData>
  <mergeCells count="1439">
    <mergeCell ref="AM6:DK6"/>
    <mergeCell ref="CU7:CW8"/>
    <mergeCell ref="CX7:CZ8"/>
    <mergeCell ref="DA7:DC8"/>
    <mergeCell ref="DD7:DF8"/>
    <mergeCell ref="DG7:DK8"/>
    <mergeCell ref="BI7:BJ8"/>
    <mergeCell ref="BK7:BL8"/>
    <mergeCell ref="BM7:BN8"/>
    <mergeCell ref="AU7:AV8"/>
    <mergeCell ref="AW7:AX8"/>
    <mergeCell ref="AY7:AZ8"/>
    <mergeCell ref="BA7:BB8"/>
    <mergeCell ref="BC7:BD8"/>
    <mergeCell ref="AI6:AL8"/>
    <mergeCell ref="AM7:AN8"/>
    <mergeCell ref="AO7:AP8"/>
    <mergeCell ref="AQ7:AR8"/>
    <mergeCell ref="AS7:AT8"/>
    <mergeCell ref="BG7:BH8"/>
    <mergeCell ref="A6:C8"/>
    <mergeCell ref="D6:K8"/>
    <mergeCell ref="L6:S6"/>
    <mergeCell ref="L7:O8"/>
    <mergeCell ref="P7:S8"/>
    <mergeCell ref="T7:X8"/>
    <mergeCell ref="Y7:AC8"/>
    <mergeCell ref="AD7:AH8"/>
    <mergeCell ref="T6:AH6"/>
    <mergeCell ref="A9:C9"/>
    <mergeCell ref="D9:K9"/>
    <mergeCell ref="L9:O9"/>
    <mergeCell ref="P9:S9"/>
    <mergeCell ref="T9:X9"/>
    <mergeCell ref="A1:DK3"/>
    <mergeCell ref="CS7:CT8"/>
    <mergeCell ref="CI7:CJ8"/>
    <mergeCell ref="CK7:CL8"/>
    <mergeCell ref="CM7:CN8"/>
    <mergeCell ref="CO7:CP8"/>
    <mergeCell ref="CQ7:CR8"/>
    <mergeCell ref="BY7:BZ8"/>
    <mergeCell ref="CA7:CB8"/>
    <mergeCell ref="CC7:CD8"/>
    <mergeCell ref="CE7:CF8"/>
    <mergeCell ref="CG7:CH8"/>
    <mergeCell ref="BO7:BP8"/>
    <mergeCell ref="BQ7:BR8"/>
    <mergeCell ref="BS7:BT8"/>
    <mergeCell ref="BU7:BV8"/>
    <mergeCell ref="BW7:BX8"/>
    <mergeCell ref="BE7:BF8"/>
    <mergeCell ref="BM9:BN9"/>
    <mergeCell ref="BO9:BP9"/>
    <mergeCell ref="BQ9:BR9"/>
    <mergeCell ref="BS9:BT9"/>
    <mergeCell ref="BA9:BB9"/>
    <mergeCell ref="BC9:BD9"/>
    <mergeCell ref="BE9:BF9"/>
    <mergeCell ref="BG9:BH9"/>
    <mergeCell ref="BI9:BJ9"/>
    <mergeCell ref="AQ9:AR9"/>
    <mergeCell ref="AS9:AT9"/>
    <mergeCell ref="AU9:AV9"/>
    <mergeCell ref="AW9:AX9"/>
    <mergeCell ref="AY9:AZ9"/>
    <mergeCell ref="Y9:AC9"/>
    <mergeCell ref="AD9:AH9"/>
    <mergeCell ref="AI9:AL9"/>
    <mergeCell ref="AM9:AN9"/>
    <mergeCell ref="AO9:AP9"/>
    <mergeCell ref="DA9:DC9"/>
    <mergeCell ref="DD9:DF9"/>
    <mergeCell ref="DG9:DK9"/>
    <mergeCell ref="A10:C10"/>
    <mergeCell ref="D10:K10"/>
    <mergeCell ref="L10:O10"/>
    <mergeCell ref="P10:S10"/>
    <mergeCell ref="T10:X10"/>
    <mergeCell ref="Y10:AC10"/>
    <mergeCell ref="AD10:AH10"/>
    <mergeCell ref="AI10:AL10"/>
    <mergeCell ref="AM10:AN10"/>
    <mergeCell ref="AO10:AP10"/>
    <mergeCell ref="AQ10:AR10"/>
    <mergeCell ref="AS10:AT10"/>
    <mergeCell ref="AU10:AV10"/>
    <mergeCell ref="CO9:CP9"/>
    <mergeCell ref="CQ9:CR9"/>
    <mergeCell ref="CS9:CT9"/>
    <mergeCell ref="CU9:CW9"/>
    <mergeCell ref="CX9:CZ9"/>
    <mergeCell ref="CE9:CF9"/>
    <mergeCell ref="CG9:CH9"/>
    <mergeCell ref="CI9:CJ9"/>
    <mergeCell ref="CK9:CL9"/>
    <mergeCell ref="CM9:CN9"/>
    <mergeCell ref="BU9:BV9"/>
    <mergeCell ref="BW9:BX9"/>
    <mergeCell ref="BY9:BZ9"/>
    <mergeCell ref="CA9:CB9"/>
    <mergeCell ref="CC9:CD9"/>
    <mergeCell ref="BK9:BL9"/>
    <mergeCell ref="DA10:DC10"/>
    <mergeCell ref="DD10:DF10"/>
    <mergeCell ref="DG10:DK10"/>
    <mergeCell ref="CK10:CL10"/>
    <mergeCell ref="CM10:CN10"/>
    <mergeCell ref="CO10:CP10"/>
    <mergeCell ref="CQ10:CR10"/>
    <mergeCell ref="CS10:CT10"/>
    <mergeCell ref="CA10:CB10"/>
    <mergeCell ref="CC10:CD10"/>
    <mergeCell ref="CE10:CF10"/>
    <mergeCell ref="CG10:CH10"/>
    <mergeCell ref="CI10:CJ10"/>
    <mergeCell ref="BQ10:BR10"/>
    <mergeCell ref="BS10:BT10"/>
    <mergeCell ref="BU10:BV10"/>
    <mergeCell ref="BW10:BX10"/>
    <mergeCell ref="BY10:BZ10"/>
    <mergeCell ref="CU10:CW10"/>
    <mergeCell ref="CX10:CZ10"/>
    <mergeCell ref="BG10:BH10"/>
    <mergeCell ref="BI10:BJ10"/>
    <mergeCell ref="BK10:BL10"/>
    <mergeCell ref="BM10:BN10"/>
    <mergeCell ref="BO10:BP10"/>
    <mergeCell ref="AW10:AX10"/>
    <mergeCell ref="AY10:AZ10"/>
    <mergeCell ref="BA10:BB10"/>
    <mergeCell ref="BC10:BD10"/>
    <mergeCell ref="BE10:BF10"/>
    <mergeCell ref="CK11:CL11"/>
    <mergeCell ref="CM11:CN11"/>
    <mergeCell ref="BU11:BV11"/>
    <mergeCell ref="BW11:BX11"/>
    <mergeCell ref="BY11:BZ11"/>
    <mergeCell ref="BC11:BD11"/>
    <mergeCell ref="BE11:BF11"/>
    <mergeCell ref="BG11:BH11"/>
    <mergeCell ref="BI11:BJ11"/>
    <mergeCell ref="BA11:BB11"/>
    <mergeCell ref="CU11:CW11"/>
    <mergeCell ref="CX11:CZ11"/>
    <mergeCell ref="CE11:CF11"/>
    <mergeCell ref="CG11:CH11"/>
    <mergeCell ref="CI11:CJ11"/>
    <mergeCell ref="CA11:CB11"/>
    <mergeCell ref="CC11:CD11"/>
    <mergeCell ref="AW11:AX11"/>
    <mergeCell ref="DA11:DC11"/>
    <mergeCell ref="DD11:DF11"/>
    <mergeCell ref="DG11:DK11"/>
    <mergeCell ref="A12:C12"/>
    <mergeCell ref="D12:K12"/>
    <mergeCell ref="L12:O12"/>
    <mergeCell ref="P12:S12"/>
    <mergeCell ref="T12:X12"/>
    <mergeCell ref="Y12:AC12"/>
    <mergeCell ref="AD12:AH12"/>
    <mergeCell ref="AI12:AL12"/>
    <mergeCell ref="AM12:AN12"/>
    <mergeCell ref="AO12:AP12"/>
    <mergeCell ref="AQ12:AR12"/>
    <mergeCell ref="AS12:AT12"/>
    <mergeCell ref="AU12:AV12"/>
    <mergeCell ref="CO11:CP11"/>
    <mergeCell ref="CQ11:CR11"/>
    <mergeCell ref="CS11:CT11"/>
    <mergeCell ref="Y11:AC11"/>
    <mergeCell ref="AD11:AH11"/>
    <mergeCell ref="AI11:AL11"/>
    <mergeCell ref="AM11:AN11"/>
    <mergeCell ref="AO11:AP11"/>
    <mergeCell ref="Y13:AC13"/>
    <mergeCell ref="AD13:AH13"/>
    <mergeCell ref="AI13:AL13"/>
    <mergeCell ref="AM13:AN13"/>
    <mergeCell ref="AO13:AP13"/>
    <mergeCell ref="BQ13:BR13"/>
    <mergeCell ref="BS13:BT13"/>
    <mergeCell ref="BA13:BB13"/>
    <mergeCell ref="BC13:BD13"/>
    <mergeCell ref="BE13:BF13"/>
    <mergeCell ref="BG13:BH13"/>
    <mergeCell ref="BI13:BJ13"/>
    <mergeCell ref="AQ13:AR13"/>
    <mergeCell ref="AS13:AT13"/>
    <mergeCell ref="AU13:AV13"/>
    <mergeCell ref="AW13:AX13"/>
    <mergeCell ref="AY13:AZ13"/>
    <mergeCell ref="CA13:CB13"/>
    <mergeCell ref="CC13:CD13"/>
    <mergeCell ref="BK13:BL13"/>
    <mergeCell ref="BM13:BN13"/>
    <mergeCell ref="BO13:BP13"/>
    <mergeCell ref="A11:C11"/>
    <mergeCell ref="D11:K11"/>
    <mergeCell ref="L11:O11"/>
    <mergeCell ref="P11:S11"/>
    <mergeCell ref="BK11:BL11"/>
    <mergeCell ref="BM11:BN11"/>
    <mergeCell ref="BO11:BP11"/>
    <mergeCell ref="T11:X11"/>
    <mergeCell ref="BQ11:BR11"/>
    <mergeCell ref="BS11:BT11"/>
    <mergeCell ref="BK12:BL12"/>
    <mergeCell ref="BM12:BN12"/>
    <mergeCell ref="BO12:BP12"/>
    <mergeCell ref="AW12:AX12"/>
    <mergeCell ref="AY12:AZ12"/>
    <mergeCell ref="BA12:BB12"/>
    <mergeCell ref="BC12:BD12"/>
    <mergeCell ref="BE12:BF12"/>
    <mergeCell ref="AQ11:AR11"/>
    <mergeCell ref="AY11:AZ11"/>
    <mergeCell ref="AS11:AT11"/>
    <mergeCell ref="AU11:AV11"/>
    <mergeCell ref="A13:C13"/>
    <mergeCell ref="D13:K13"/>
    <mergeCell ref="L13:O13"/>
    <mergeCell ref="P13:S13"/>
    <mergeCell ref="T13:X13"/>
    <mergeCell ref="DG12:DK12"/>
    <mergeCell ref="CK12:CL12"/>
    <mergeCell ref="CM12:CN12"/>
    <mergeCell ref="CO12:CP12"/>
    <mergeCell ref="CQ12:CR12"/>
    <mergeCell ref="CS12:CT12"/>
    <mergeCell ref="CA12:CB12"/>
    <mergeCell ref="CC12:CD12"/>
    <mergeCell ref="CE12:CF12"/>
    <mergeCell ref="CG12:CH12"/>
    <mergeCell ref="CI12:CJ12"/>
    <mergeCell ref="BQ12:BR12"/>
    <mergeCell ref="BS12:BT12"/>
    <mergeCell ref="BU12:BV12"/>
    <mergeCell ref="BW12:BX12"/>
    <mergeCell ref="BY12:BZ12"/>
    <mergeCell ref="BG12:BH12"/>
    <mergeCell ref="BI12:BJ12"/>
    <mergeCell ref="CU12:CW12"/>
    <mergeCell ref="CX12:CZ12"/>
    <mergeCell ref="DA12:DC12"/>
    <mergeCell ref="DD12:DF12"/>
    <mergeCell ref="BA14:BB14"/>
    <mergeCell ref="BC14:BD14"/>
    <mergeCell ref="BE14:BF14"/>
    <mergeCell ref="DA13:DC13"/>
    <mergeCell ref="DD13:DF13"/>
    <mergeCell ref="DG13:DK13"/>
    <mergeCell ref="A14:C14"/>
    <mergeCell ref="D14:K14"/>
    <mergeCell ref="L14:O14"/>
    <mergeCell ref="P14:S14"/>
    <mergeCell ref="T14:X14"/>
    <mergeCell ref="Y14:AC14"/>
    <mergeCell ref="AD14:AH14"/>
    <mergeCell ref="AI14:AL14"/>
    <mergeCell ref="AM14:AN14"/>
    <mergeCell ref="AO14:AP14"/>
    <mergeCell ref="AQ14:AR14"/>
    <mergeCell ref="AS14:AT14"/>
    <mergeCell ref="AU14:AV14"/>
    <mergeCell ref="CO13:CP13"/>
    <mergeCell ref="CQ13:CR13"/>
    <mergeCell ref="CS13:CT13"/>
    <mergeCell ref="CU13:CW13"/>
    <mergeCell ref="CX13:CZ13"/>
    <mergeCell ref="CE13:CF13"/>
    <mergeCell ref="CG13:CH13"/>
    <mergeCell ref="CI13:CJ13"/>
    <mergeCell ref="CK13:CL13"/>
    <mergeCell ref="CM13:CN13"/>
    <mergeCell ref="BU13:BV13"/>
    <mergeCell ref="BW13:BX13"/>
    <mergeCell ref="BY13:BZ13"/>
    <mergeCell ref="A15:C15"/>
    <mergeCell ref="D15:K15"/>
    <mergeCell ref="L15:O15"/>
    <mergeCell ref="P15:S15"/>
    <mergeCell ref="T15:X15"/>
    <mergeCell ref="CU14:CW14"/>
    <mergeCell ref="CX14:CZ14"/>
    <mergeCell ref="DA14:DC14"/>
    <mergeCell ref="DD14:DF14"/>
    <mergeCell ref="DG14:DK14"/>
    <mergeCell ref="CK14:CL14"/>
    <mergeCell ref="CM14:CN14"/>
    <mergeCell ref="CO14:CP14"/>
    <mergeCell ref="CQ14:CR14"/>
    <mergeCell ref="CS14:CT14"/>
    <mergeCell ref="CA14:CB14"/>
    <mergeCell ref="CC14:CD14"/>
    <mergeCell ref="CE14:CF14"/>
    <mergeCell ref="CG14:CH14"/>
    <mergeCell ref="CI14:CJ14"/>
    <mergeCell ref="BQ14:BR14"/>
    <mergeCell ref="BS14:BT14"/>
    <mergeCell ref="BU14:BV14"/>
    <mergeCell ref="BW14:BX14"/>
    <mergeCell ref="BY14:BZ14"/>
    <mergeCell ref="BG14:BH14"/>
    <mergeCell ref="BI14:BJ14"/>
    <mergeCell ref="BK14:BL14"/>
    <mergeCell ref="BM14:BN14"/>
    <mergeCell ref="BO14:BP14"/>
    <mergeCell ref="AW14:AX14"/>
    <mergeCell ref="AY14:AZ14"/>
    <mergeCell ref="BM15:BN15"/>
    <mergeCell ref="BO15:BP15"/>
    <mergeCell ref="BQ15:BR15"/>
    <mergeCell ref="BS15:BT15"/>
    <mergeCell ref="BA15:BB15"/>
    <mergeCell ref="BC15:BD15"/>
    <mergeCell ref="BE15:BF15"/>
    <mergeCell ref="BG15:BH15"/>
    <mergeCell ref="BI15:BJ15"/>
    <mergeCell ref="AQ15:AR15"/>
    <mergeCell ref="AS15:AT15"/>
    <mergeCell ref="AU15:AV15"/>
    <mergeCell ref="AW15:AX15"/>
    <mergeCell ref="AY15:AZ15"/>
    <mergeCell ref="Y15:AC15"/>
    <mergeCell ref="AD15:AH15"/>
    <mergeCell ref="AI15:AL15"/>
    <mergeCell ref="AM15:AN15"/>
    <mergeCell ref="AO15:AP15"/>
    <mergeCell ref="DA15:DC15"/>
    <mergeCell ref="DD15:DF15"/>
    <mergeCell ref="DG15:DK15"/>
    <mergeCell ref="A16:C16"/>
    <mergeCell ref="D16:K16"/>
    <mergeCell ref="L16:O16"/>
    <mergeCell ref="P16:S16"/>
    <mergeCell ref="T16:X16"/>
    <mergeCell ref="Y16:AC16"/>
    <mergeCell ref="AD16:AH16"/>
    <mergeCell ref="AI16:AL16"/>
    <mergeCell ref="AM16:AN16"/>
    <mergeCell ref="AO16:AP16"/>
    <mergeCell ref="AQ16:AR16"/>
    <mergeCell ref="AS16:AT16"/>
    <mergeCell ref="AU16:AV16"/>
    <mergeCell ref="CO15:CP15"/>
    <mergeCell ref="CQ15:CR15"/>
    <mergeCell ref="CS15:CT15"/>
    <mergeCell ref="CU15:CW15"/>
    <mergeCell ref="CX15:CZ15"/>
    <mergeCell ref="CE15:CF15"/>
    <mergeCell ref="CG15:CH15"/>
    <mergeCell ref="CI15:CJ15"/>
    <mergeCell ref="CK15:CL15"/>
    <mergeCell ref="CM15:CN15"/>
    <mergeCell ref="BU15:BV15"/>
    <mergeCell ref="BW15:BX15"/>
    <mergeCell ref="BY15:BZ15"/>
    <mergeCell ref="CA15:CB15"/>
    <mergeCell ref="CC15:CD15"/>
    <mergeCell ref="BK15:BL15"/>
    <mergeCell ref="DA16:DC16"/>
    <mergeCell ref="DD16:DF16"/>
    <mergeCell ref="DG16:DK16"/>
    <mergeCell ref="CK16:CL16"/>
    <mergeCell ref="CM16:CN16"/>
    <mergeCell ref="CO16:CP16"/>
    <mergeCell ref="CQ16:CR16"/>
    <mergeCell ref="CS16:CT16"/>
    <mergeCell ref="CA16:CB16"/>
    <mergeCell ref="CC16:CD16"/>
    <mergeCell ref="CE16:CF16"/>
    <mergeCell ref="CG16:CH16"/>
    <mergeCell ref="CI16:CJ16"/>
    <mergeCell ref="BQ16:BR16"/>
    <mergeCell ref="BS16:BT16"/>
    <mergeCell ref="BU16:BV16"/>
    <mergeCell ref="BW16:BX16"/>
    <mergeCell ref="BY16:BZ16"/>
    <mergeCell ref="CU16:CW16"/>
    <mergeCell ref="CX16:CZ16"/>
    <mergeCell ref="BG16:BH16"/>
    <mergeCell ref="BI16:BJ16"/>
    <mergeCell ref="BK16:BL16"/>
    <mergeCell ref="BM16:BN16"/>
    <mergeCell ref="BO16:BP16"/>
    <mergeCell ref="AW16:AX16"/>
    <mergeCell ref="AY16:AZ16"/>
    <mergeCell ref="BA16:BB16"/>
    <mergeCell ref="BC16:BD16"/>
    <mergeCell ref="BE16:BF16"/>
    <mergeCell ref="CK17:CL17"/>
    <mergeCell ref="CM17:CN17"/>
    <mergeCell ref="BU17:BV17"/>
    <mergeCell ref="BW17:BX17"/>
    <mergeCell ref="BY17:BZ17"/>
    <mergeCell ref="BC17:BD17"/>
    <mergeCell ref="BE17:BF17"/>
    <mergeCell ref="BG17:BH17"/>
    <mergeCell ref="BI17:BJ17"/>
    <mergeCell ref="BA17:BB17"/>
    <mergeCell ref="CU17:CW17"/>
    <mergeCell ref="CX17:CZ17"/>
    <mergeCell ref="CE17:CF17"/>
    <mergeCell ref="CG17:CH17"/>
    <mergeCell ref="CI17:CJ17"/>
    <mergeCell ref="CA17:CB17"/>
    <mergeCell ref="CC17:CD17"/>
    <mergeCell ref="AW17:AX17"/>
    <mergeCell ref="DA17:DC17"/>
    <mergeCell ref="DD17:DF17"/>
    <mergeCell ref="DG17:DK17"/>
    <mergeCell ref="A18:C18"/>
    <mergeCell ref="D18:K18"/>
    <mergeCell ref="L18:O18"/>
    <mergeCell ref="P18:S18"/>
    <mergeCell ref="T18:X18"/>
    <mergeCell ref="Y18:AC18"/>
    <mergeCell ref="AD18:AH18"/>
    <mergeCell ref="AI18:AL18"/>
    <mergeCell ref="AM18:AN18"/>
    <mergeCell ref="AO18:AP18"/>
    <mergeCell ref="AQ18:AR18"/>
    <mergeCell ref="AS18:AT18"/>
    <mergeCell ref="AU18:AV18"/>
    <mergeCell ref="CO17:CP17"/>
    <mergeCell ref="CQ17:CR17"/>
    <mergeCell ref="CS17:CT17"/>
    <mergeCell ref="Y17:AC17"/>
    <mergeCell ref="AD17:AH17"/>
    <mergeCell ref="AI17:AL17"/>
    <mergeCell ref="AM17:AN17"/>
    <mergeCell ref="AO17:AP17"/>
    <mergeCell ref="Y19:AC19"/>
    <mergeCell ref="AD19:AH19"/>
    <mergeCell ref="AI19:AL19"/>
    <mergeCell ref="AM19:AN19"/>
    <mergeCell ref="AO19:AP19"/>
    <mergeCell ref="BQ19:BR19"/>
    <mergeCell ref="BS19:BT19"/>
    <mergeCell ref="BA19:BB19"/>
    <mergeCell ref="BC19:BD19"/>
    <mergeCell ref="BE19:BF19"/>
    <mergeCell ref="BG19:BH19"/>
    <mergeCell ref="BI19:BJ19"/>
    <mergeCell ref="AQ19:AR19"/>
    <mergeCell ref="AS19:AT19"/>
    <mergeCell ref="AU19:AV19"/>
    <mergeCell ref="AW19:AX19"/>
    <mergeCell ref="AY19:AZ19"/>
    <mergeCell ref="CA19:CB19"/>
    <mergeCell ref="CC19:CD19"/>
    <mergeCell ref="BK19:BL19"/>
    <mergeCell ref="BM19:BN19"/>
    <mergeCell ref="BO19:BP19"/>
    <mergeCell ref="A17:C17"/>
    <mergeCell ref="D17:K17"/>
    <mergeCell ref="L17:O17"/>
    <mergeCell ref="P17:S17"/>
    <mergeCell ref="BK17:BL17"/>
    <mergeCell ref="BM17:BN17"/>
    <mergeCell ref="BO17:BP17"/>
    <mergeCell ref="T17:X17"/>
    <mergeCell ref="BQ17:BR17"/>
    <mergeCell ref="BS17:BT17"/>
    <mergeCell ref="BK18:BL18"/>
    <mergeCell ref="BM18:BN18"/>
    <mergeCell ref="BO18:BP18"/>
    <mergeCell ref="AW18:AX18"/>
    <mergeCell ref="AY18:AZ18"/>
    <mergeCell ref="BA18:BB18"/>
    <mergeCell ref="BC18:BD18"/>
    <mergeCell ref="BE18:BF18"/>
    <mergeCell ref="AQ17:AR17"/>
    <mergeCell ref="AY17:AZ17"/>
    <mergeCell ref="AS17:AT17"/>
    <mergeCell ref="AU17:AV17"/>
    <mergeCell ref="A19:C19"/>
    <mergeCell ref="D19:K19"/>
    <mergeCell ref="L19:O19"/>
    <mergeCell ref="P19:S19"/>
    <mergeCell ref="T19:X19"/>
    <mergeCell ref="DG18:DK18"/>
    <mergeCell ref="CK18:CL18"/>
    <mergeCell ref="CM18:CN18"/>
    <mergeCell ref="CO18:CP18"/>
    <mergeCell ref="CQ18:CR18"/>
    <mergeCell ref="CS18:CT18"/>
    <mergeCell ref="CA18:CB18"/>
    <mergeCell ref="CC18:CD18"/>
    <mergeCell ref="CE18:CF18"/>
    <mergeCell ref="CG18:CH18"/>
    <mergeCell ref="CI18:CJ18"/>
    <mergeCell ref="BQ18:BR18"/>
    <mergeCell ref="BS18:BT18"/>
    <mergeCell ref="BU18:BV18"/>
    <mergeCell ref="BW18:BX18"/>
    <mergeCell ref="BY18:BZ18"/>
    <mergeCell ref="BG18:BH18"/>
    <mergeCell ref="BI18:BJ18"/>
    <mergeCell ref="CU18:CW18"/>
    <mergeCell ref="CX18:CZ18"/>
    <mergeCell ref="DA18:DC18"/>
    <mergeCell ref="DD18:DF18"/>
    <mergeCell ref="BA20:BB20"/>
    <mergeCell ref="BC20:BD20"/>
    <mergeCell ref="BE20:BF20"/>
    <mergeCell ref="DA19:DC19"/>
    <mergeCell ref="DD19:DF19"/>
    <mergeCell ref="DG19:DK19"/>
    <mergeCell ref="A20:C20"/>
    <mergeCell ref="D20:K20"/>
    <mergeCell ref="L20:O20"/>
    <mergeCell ref="P20:S20"/>
    <mergeCell ref="T20:X20"/>
    <mergeCell ref="Y20:AC20"/>
    <mergeCell ref="AD20:AH20"/>
    <mergeCell ref="AI20:AL20"/>
    <mergeCell ref="AM20:AN20"/>
    <mergeCell ref="AO20:AP20"/>
    <mergeCell ref="AQ20:AR20"/>
    <mergeCell ref="AS20:AT20"/>
    <mergeCell ref="AU20:AV20"/>
    <mergeCell ref="CO19:CP19"/>
    <mergeCell ref="CQ19:CR19"/>
    <mergeCell ref="CS19:CT19"/>
    <mergeCell ref="CU19:CW19"/>
    <mergeCell ref="CX19:CZ19"/>
    <mergeCell ref="CE19:CF19"/>
    <mergeCell ref="CG19:CH19"/>
    <mergeCell ref="CI19:CJ19"/>
    <mergeCell ref="CK19:CL19"/>
    <mergeCell ref="CM19:CN19"/>
    <mergeCell ref="BU19:BV19"/>
    <mergeCell ref="BW19:BX19"/>
    <mergeCell ref="BY19:BZ19"/>
    <mergeCell ref="A21:C21"/>
    <mergeCell ref="D21:K21"/>
    <mergeCell ref="L21:O21"/>
    <mergeCell ref="P21:S21"/>
    <mergeCell ref="T21:X21"/>
    <mergeCell ref="CU20:CW20"/>
    <mergeCell ref="CX20:CZ20"/>
    <mergeCell ref="DA20:DC20"/>
    <mergeCell ref="DD20:DF20"/>
    <mergeCell ref="DG20:DK20"/>
    <mergeCell ref="CK20:CL20"/>
    <mergeCell ref="CM20:CN20"/>
    <mergeCell ref="CO20:CP20"/>
    <mergeCell ref="CQ20:CR20"/>
    <mergeCell ref="CS20:CT20"/>
    <mergeCell ref="CA20:CB20"/>
    <mergeCell ref="CC20:CD20"/>
    <mergeCell ref="CE20:CF20"/>
    <mergeCell ref="CG20:CH20"/>
    <mergeCell ref="CI20:CJ20"/>
    <mergeCell ref="BQ20:BR20"/>
    <mergeCell ref="BS20:BT20"/>
    <mergeCell ref="BU20:BV20"/>
    <mergeCell ref="BW20:BX20"/>
    <mergeCell ref="BY20:BZ20"/>
    <mergeCell ref="BG20:BH20"/>
    <mergeCell ref="BI20:BJ20"/>
    <mergeCell ref="BK20:BL20"/>
    <mergeCell ref="BM20:BN20"/>
    <mergeCell ref="BO20:BP20"/>
    <mergeCell ref="AW20:AX20"/>
    <mergeCell ref="AY20:AZ20"/>
    <mergeCell ref="BM21:BN21"/>
    <mergeCell ref="BO21:BP21"/>
    <mergeCell ref="BQ21:BR21"/>
    <mergeCell ref="BS21:BT21"/>
    <mergeCell ref="BA21:BB21"/>
    <mergeCell ref="BC21:BD21"/>
    <mergeCell ref="BE21:BF21"/>
    <mergeCell ref="BG21:BH21"/>
    <mergeCell ref="BI21:BJ21"/>
    <mergeCell ref="AQ21:AR21"/>
    <mergeCell ref="AS21:AT21"/>
    <mergeCell ref="AU21:AV21"/>
    <mergeCell ref="AW21:AX21"/>
    <mergeCell ref="AY21:AZ21"/>
    <mergeCell ref="Y21:AC21"/>
    <mergeCell ref="AD21:AH21"/>
    <mergeCell ref="AI21:AL21"/>
    <mergeCell ref="AM21:AN21"/>
    <mergeCell ref="AO21:AP21"/>
    <mergeCell ref="DA21:DC21"/>
    <mergeCell ref="DD21:DF21"/>
    <mergeCell ref="DG21:DK21"/>
    <mergeCell ref="A22:C22"/>
    <mergeCell ref="D22:K22"/>
    <mergeCell ref="L22:O22"/>
    <mergeCell ref="P22:S22"/>
    <mergeCell ref="T22:X22"/>
    <mergeCell ref="Y22:AC22"/>
    <mergeCell ref="AD22:AH22"/>
    <mergeCell ref="AI22:AL22"/>
    <mergeCell ref="AM22:AN22"/>
    <mergeCell ref="AO22:AP22"/>
    <mergeCell ref="AQ22:AR22"/>
    <mergeCell ref="AS22:AT22"/>
    <mergeCell ref="AU22:AV22"/>
    <mergeCell ref="CO21:CP21"/>
    <mergeCell ref="CQ21:CR21"/>
    <mergeCell ref="CS21:CT21"/>
    <mergeCell ref="CU21:CW21"/>
    <mergeCell ref="CX21:CZ21"/>
    <mergeCell ref="CE21:CF21"/>
    <mergeCell ref="CG21:CH21"/>
    <mergeCell ref="CI21:CJ21"/>
    <mergeCell ref="CK21:CL21"/>
    <mergeCell ref="CM21:CN21"/>
    <mergeCell ref="BU21:BV21"/>
    <mergeCell ref="BW21:BX21"/>
    <mergeCell ref="BY21:BZ21"/>
    <mergeCell ref="CA21:CB21"/>
    <mergeCell ref="CC21:CD21"/>
    <mergeCell ref="BK21:BL21"/>
    <mergeCell ref="DA22:DC22"/>
    <mergeCell ref="DD22:DF22"/>
    <mergeCell ref="DG22:DK22"/>
    <mergeCell ref="CK22:CL22"/>
    <mergeCell ref="CM22:CN22"/>
    <mergeCell ref="CO22:CP22"/>
    <mergeCell ref="CQ22:CR22"/>
    <mergeCell ref="CS22:CT22"/>
    <mergeCell ref="CA22:CB22"/>
    <mergeCell ref="CC22:CD22"/>
    <mergeCell ref="CE22:CF22"/>
    <mergeCell ref="CG22:CH22"/>
    <mergeCell ref="CI22:CJ22"/>
    <mergeCell ref="BQ22:BR22"/>
    <mergeCell ref="BS22:BT22"/>
    <mergeCell ref="BU22:BV22"/>
    <mergeCell ref="BW22:BX22"/>
    <mergeCell ref="BY22:BZ22"/>
    <mergeCell ref="CU22:CW22"/>
    <mergeCell ref="CX22:CZ22"/>
    <mergeCell ref="BG22:BH22"/>
    <mergeCell ref="BI22:BJ22"/>
    <mergeCell ref="BK22:BL22"/>
    <mergeCell ref="BM22:BN22"/>
    <mergeCell ref="BO22:BP22"/>
    <mergeCell ref="AW22:AX22"/>
    <mergeCell ref="AY22:AZ22"/>
    <mergeCell ref="BA22:BB22"/>
    <mergeCell ref="BC22:BD22"/>
    <mergeCell ref="BE22:BF22"/>
    <mergeCell ref="CK23:CL23"/>
    <mergeCell ref="CM23:CN23"/>
    <mergeCell ref="BU23:BV23"/>
    <mergeCell ref="BW23:BX23"/>
    <mergeCell ref="BY23:BZ23"/>
    <mergeCell ref="BC23:BD23"/>
    <mergeCell ref="BE23:BF23"/>
    <mergeCell ref="BG23:BH23"/>
    <mergeCell ref="BI23:BJ23"/>
    <mergeCell ref="BA23:BB23"/>
    <mergeCell ref="CU23:CW23"/>
    <mergeCell ref="CX23:CZ23"/>
    <mergeCell ref="CE23:CF23"/>
    <mergeCell ref="CG23:CH23"/>
    <mergeCell ref="CI23:CJ23"/>
    <mergeCell ref="CA23:CB23"/>
    <mergeCell ref="CC23:CD23"/>
    <mergeCell ref="AW23:AX23"/>
    <mergeCell ref="DA23:DC23"/>
    <mergeCell ref="DD23:DF23"/>
    <mergeCell ref="DG23:DK23"/>
    <mergeCell ref="A24:C24"/>
    <mergeCell ref="D24:K24"/>
    <mergeCell ref="L24:O24"/>
    <mergeCell ref="P24:S24"/>
    <mergeCell ref="T24:X24"/>
    <mergeCell ref="Y24:AC24"/>
    <mergeCell ref="AD24:AH24"/>
    <mergeCell ref="AI24:AL24"/>
    <mergeCell ref="AM24:AN24"/>
    <mergeCell ref="AO24:AP24"/>
    <mergeCell ref="AQ24:AR24"/>
    <mergeCell ref="AS24:AT24"/>
    <mergeCell ref="AU24:AV24"/>
    <mergeCell ref="CO23:CP23"/>
    <mergeCell ref="CQ23:CR23"/>
    <mergeCell ref="CS23:CT23"/>
    <mergeCell ref="Y23:AC23"/>
    <mergeCell ref="AD23:AH23"/>
    <mergeCell ref="AI23:AL23"/>
    <mergeCell ref="AM23:AN23"/>
    <mergeCell ref="AO23:AP23"/>
    <mergeCell ref="Y25:AC25"/>
    <mergeCell ref="AD25:AH25"/>
    <mergeCell ref="AI25:AL25"/>
    <mergeCell ref="AM25:AN25"/>
    <mergeCell ref="AO25:AP25"/>
    <mergeCell ref="BQ25:BR25"/>
    <mergeCell ref="BS25:BT25"/>
    <mergeCell ref="BA25:BB25"/>
    <mergeCell ref="BC25:BD25"/>
    <mergeCell ref="BE25:BF25"/>
    <mergeCell ref="BG25:BH25"/>
    <mergeCell ref="BI25:BJ25"/>
    <mergeCell ref="AQ25:AR25"/>
    <mergeCell ref="AS25:AT25"/>
    <mergeCell ref="AU25:AV25"/>
    <mergeCell ref="AW25:AX25"/>
    <mergeCell ref="AY25:AZ25"/>
    <mergeCell ref="CA25:CB25"/>
    <mergeCell ref="CC25:CD25"/>
    <mergeCell ref="BK25:BL25"/>
    <mergeCell ref="BM25:BN25"/>
    <mergeCell ref="BO25:BP25"/>
    <mergeCell ref="A23:C23"/>
    <mergeCell ref="D23:K23"/>
    <mergeCell ref="L23:O23"/>
    <mergeCell ref="P23:S23"/>
    <mergeCell ref="BK23:BL23"/>
    <mergeCell ref="BM23:BN23"/>
    <mergeCell ref="BO23:BP23"/>
    <mergeCell ref="T23:X23"/>
    <mergeCell ref="BQ23:BR23"/>
    <mergeCell ref="BS23:BT23"/>
    <mergeCell ref="BK24:BL24"/>
    <mergeCell ref="BM24:BN24"/>
    <mergeCell ref="BO24:BP24"/>
    <mergeCell ref="AW24:AX24"/>
    <mergeCell ref="AY24:AZ24"/>
    <mergeCell ref="BA24:BB24"/>
    <mergeCell ref="BC24:BD24"/>
    <mergeCell ref="BE24:BF24"/>
    <mergeCell ref="AQ23:AR23"/>
    <mergeCell ref="AY23:AZ23"/>
    <mergeCell ref="AS23:AT23"/>
    <mergeCell ref="AU23:AV23"/>
    <mergeCell ref="A25:C25"/>
    <mergeCell ref="D25:K25"/>
    <mergeCell ref="L25:O25"/>
    <mergeCell ref="P25:S25"/>
    <mergeCell ref="T25:X25"/>
    <mergeCell ref="DG24:DK24"/>
    <mergeCell ref="CK24:CL24"/>
    <mergeCell ref="CM24:CN24"/>
    <mergeCell ref="CO24:CP24"/>
    <mergeCell ref="CQ24:CR24"/>
    <mergeCell ref="CS24:CT24"/>
    <mergeCell ref="CA24:CB24"/>
    <mergeCell ref="CC24:CD24"/>
    <mergeCell ref="CE24:CF24"/>
    <mergeCell ref="CG24:CH24"/>
    <mergeCell ref="CI24:CJ24"/>
    <mergeCell ref="BQ24:BR24"/>
    <mergeCell ref="BS24:BT24"/>
    <mergeCell ref="BU24:BV24"/>
    <mergeCell ref="BW24:BX24"/>
    <mergeCell ref="BY24:BZ24"/>
    <mergeCell ref="BG24:BH24"/>
    <mergeCell ref="BI24:BJ24"/>
    <mergeCell ref="CU24:CW24"/>
    <mergeCell ref="CX24:CZ24"/>
    <mergeCell ref="DA24:DC24"/>
    <mergeCell ref="DD24:DF24"/>
    <mergeCell ref="BA26:BB26"/>
    <mergeCell ref="BC26:BD26"/>
    <mergeCell ref="BE26:BF26"/>
    <mergeCell ref="DA25:DC25"/>
    <mergeCell ref="DD25:DF25"/>
    <mergeCell ref="DG25:DK25"/>
    <mergeCell ref="A26:C26"/>
    <mergeCell ref="D26:K26"/>
    <mergeCell ref="L26:O26"/>
    <mergeCell ref="P26:S26"/>
    <mergeCell ref="T26:X26"/>
    <mergeCell ref="Y26:AC26"/>
    <mergeCell ref="AD26:AH26"/>
    <mergeCell ref="AI26:AL26"/>
    <mergeCell ref="AM26:AN26"/>
    <mergeCell ref="AO26:AP26"/>
    <mergeCell ref="AQ26:AR26"/>
    <mergeCell ref="AS26:AT26"/>
    <mergeCell ref="AU26:AV26"/>
    <mergeCell ref="CO25:CP25"/>
    <mergeCell ref="CQ25:CR25"/>
    <mergeCell ref="CS25:CT25"/>
    <mergeCell ref="CU25:CW25"/>
    <mergeCell ref="CX25:CZ25"/>
    <mergeCell ref="CE25:CF25"/>
    <mergeCell ref="CG25:CH25"/>
    <mergeCell ref="CI25:CJ25"/>
    <mergeCell ref="CK25:CL25"/>
    <mergeCell ref="CM25:CN25"/>
    <mergeCell ref="BU25:BV25"/>
    <mergeCell ref="BW25:BX25"/>
    <mergeCell ref="BY25:BZ25"/>
    <mergeCell ref="A27:C27"/>
    <mergeCell ref="D27:K27"/>
    <mergeCell ref="L27:O27"/>
    <mergeCell ref="P27:S27"/>
    <mergeCell ref="T27:X27"/>
    <mergeCell ref="CU26:CW26"/>
    <mergeCell ref="CX26:CZ26"/>
    <mergeCell ref="DA26:DC26"/>
    <mergeCell ref="DD26:DF26"/>
    <mergeCell ref="DG26:DK26"/>
    <mergeCell ref="CK26:CL26"/>
    <mergeCell ref="CM26:CN26"/>
    <mergeCell ref="CO26:CP26"/>
    <mergeCell ref="CQ26:CR26"/>
    <mergeCell ref="CS26:CT26"/>
    <mergeCell ref="CA26:CB26"/>
    <mergeCell ref="CC26:CD26"/>
    <mergeCell ref="CE26:CF26"/>
    <mergeCell ref="CG26:CH26"/>
    <mergeCell ref="CI26:CJ26"/>
    <mergeCell ref="BQ26:BR26"/>
    <mergeCell ref="BS26:BT26"/>
    <mergeCell ref="BU26:BV26"/>
    <mergeCell ref="BW26:BX26"/>
    <mergeCell ref="BY26:BZ26"/>
    <mergeCell ref="BG26:BH26"/>
    <mergeCell ref="BI26:BJ26"/>
    <mergeCell ref="BK26:BL26"/>
    <mergeCell ref="BM26:BN26"/>
    <mergeCell ref="BO26:BP26"/>
    <mergeCell ref="AW26:AX26"/>
    <mergeCell ref="AY26:AZ26"/>
    <mergeCell ref="BM27:BN27"/>
    <mergeCell ref="BO27:BP27"/>
    <mergeCell ref="BQ27:BR27"/>
    <mergeCell ref="BS27:BT27"/>
    <mergeCell ref="BA27:BB27"/>
    <mergeCell ref="BC27:BD27"/>
    <mergeCell ref="BE27:BF27"/>
    <mergeCell ref="BG27:BH27"/>
    <mergeCell ref="BI27:BJ27"/>
    <mergeCell ref="AQ27:AR27"/>
    <mergeCell ref="AS27:AT27"/>
    <mergeCell ref="AU27:AV27"/>
    <mergeCell ref="AW27:AX27"/>
    <mergeCell ref="AY27:AZ27"/>
    <mergeCell ref="Y27:AC27"/>
    <mergeCell ref="AD27:AH27"/>
    <mergeCell ref="AI27:AL27"/>
    <mergeCell ref="AM27:AN27"/>
    <mergeCell ref="AO27:AP27"/>
    <mergeCell ref="DA27:DC27"/>
    <mergeCell ref="DD27:DF27"/>
    <mergeCell ref="DG27:DK27"/>
    <mergeCell ref="A28:C28"/>
    <mergeCell ref="D28:K28"/>
    <mergeCell ref="L28:O28"/>
    <mergeCell ref="P28:S28"/>
    <mergeCell ref="T28:X28"/>
    <mergeCell ref="Y28:AC28"/>
    <mergeCell ref="AD28:AH28"/>
    <mergeCell ref="AI28:AL28"/>
    <mergeCell ref="AM28:AN28"/>
    <mergeCell ref="AO28:AP28"/>
    <mergeCell ref="AQ28:AR28"/>
    <mergeCell ref="AS28:AT28"/>
    <mergeCell ref="AU28:AV28"/>
    <mergeCell ref="CO27:CP27"/>
    <mergeCell ref="CQ27:CR27"/>
    <mergeCell ref="CS27:CT27"/>
    <mergeCell ref="CU27:CW27"/>
    <mergeCell ref="CX27:CZ27"/>
    <mergeCell ref="CE27:CF27"/>
    <mergeCell ref="CG27:CH27"/>
    <mergeCell ref="CI27:CJ27"/>
    <mergeCell ref="CK27:CL27"/>
    <mergeCell ref="CM27:CN27"/>
    <mergeCell ref="BU27:BV27"/>
    <mergeCell ref="BW27:BX27"/>
    <mergeCell ref="BY27:BZ27"/>
    <mergeCell ref="CA27:CB27"/>
    <mergeCell ref="CC27:CD27"/>
    <mergeCell ref="BK27:BL27"/>
    <mergeCell ref="DA28:DC28"/>
    <mergeCell ref="DD28:DF28"/>
    <mergeCell ref="DG28:DK28"/>
    <mergeCell ref="CK28:CL28"/>
    <mergeCell ref="CM28:CN28"/>
    <mergeCell ref="CO28:CP28"/>
    <mergeCell ref="CQ28:CR28"/>
    <mergeCell ref="CS28:CT28"/>
    <mergeCell ref="CA28:CB28"/>
    <mergeCell ref="CC28:CD28"/>
    <mergeCell ref="CE28:CF28"/>
    <mergeCell ref="CG28:CH28"/>
    <mergeCell ref="CI28:CJ28"/>
    <mergeCell ref="BQ28:BR28"/>
    <mergeCell ref="BS28:BT28"/>
    <mergeCell ref="BU28:BV28"/>
    <mergeCell ref="BW28:BX28"/>
    <mergeCell ref="BY28:BZ28"/>
    <mergeCell ref="AQ29:AR29"/>
    <mergeCell ref="AS29:AT29"/>
    <mergeCell ref="AU29:AV29"/>
    <mergeCell ref="AW29:AX29"/>
    <mergeCell ref="AY29:AZ29"/>
    <mergeCell ref="Y29:AC29"/>
    <mergeCell ref="AD29:AH29"/>
    <mergeCell ref="AI29:AL29"/>
    <mergeCell ref="AM29:AN29"/>
    <mergeCell ref="AO29:AP29"/>
    <mergeCell ref="A29:C29"/>
    <mergeCell ref="D29:K29"/>
    <mergeCell ref="L29:O29"/>
    <mergeCell ref="P29:S29"/>
    <mergeCell ref="T29:X29"/>
    <mergeCell ref="CU28:CW28"/>
    <mergeCell ref="CX28:CZ28"/>
    <mergeCell ref="BG28:BH28"/>
    <mergeCell ref="BI28:BJ28"/>
    <mergeCell ref="BK28:BL28"/>
    <mergeCell ref="BM28:BN28"/>
    <mergeCell ref="BO28:BP28"/>
    <mergeCell ref="AW28:AX28"/>
    <mergeCell ref="AY28:AZ28"/>
    <mergeCell ref="BA28:BB28"/>
    <mergeCell ref="BC28:BD28"/>
    <mergeCell ref="BE28:BF28"/>
    <mergeCell ref="CG29:CH29"/>
    <mergeCell ref="CI29:CJ29"/>
    <mergeCell ref="CK29:CL29"/>
    <mergeCell ref="CM29:CN29"/>
    <mergeCell ref="BU29:BV29"/>
    <mergeCell ref="BW29:BX29"/>
    <mergeCell ref="BY29:BZ29"/>
    <mergeCell ref="CA29:CB29"/>
    <mergeCell ref="CC29:CD29"/>
    <mergeCell ref="BK29:BL29"/>
    <mergeCell ref="BM29:BN29"/>
    <mergeCell ref="BO29:BP29"/>
    <mergeCell ref="BQ29:BR29"/>
    <mergeCell ref="BS29:BT29"/>
    <mergeCell ref="BA29:BB29"/>
    <mergeCell ref="BC29:BD29"/>
    <mergeCell ref="BE29:BF29"/>
    <mergeCell ref="BG29:BH29"/>
    <mergeCell ref="BI29:BJ29"/>
    <mergeCell ref="BG30:BH30"/>
    <mergeCell ref="BI30:BJ30"/>
    <mergeCell ref="BK30:BL30"/>
    <mergeCell ref="BM30:BN30"/>
    <mergeCell ref="BO30:BP30"/>
    <mergeCell ref="AW30:AX30"/>
    <mergeCell ref="AY30:AZ30"/>
    <mergeCell ref="BA30:BB30"/>
    <mergeCell ref="BC30:BD30"/>
    <mergeCell ref="BE30:BF30"/>
    <mergeCell ref="DA29:DC29"/>
    <mergeCell ref="DD29:DF29"/>
    <mergeCell ref="DG29:DK29"/>
    <mergeCell ref="A30:C30"/>
    <mergeCell ref="D30:K30"/>
    <mergeCell ref="L30:O30"/>
    <mergeCell ref="P30:S30"/>
    <mergeCell ref="T30:X30"/>
    <mergeCell ref="Y30:AC30"/>
    <mergeCell ref="AD30:AH30"/>
    <mergeCell ref="AI30:AL30"/>
    <mergeCell ref="AM30:AN30"/>
    <mergeCell ref="AO30:AP30"/>
    <mergeCell ref="AQ30:AR30"/>
    <mergeCell ref="AS30:AT30"/>
    <mergeCell ref="AU30:AV30"/>
    <mergeCell ref="CO29:CP29"/>
    <mergeCell ref="CQ29:CR29"/>
    <mergeCell ref="CS29:CT29"/>
    <mergeCell ref="CU29:CW29"/>
    <mergeCell ref="CX29:CZ29"/>
    <mergeCell ref="CE29:CF29"/>
    <mergeCell ref="CU30:CW30"/>
    <mergeCell ref="CX30:CZ30"/>
    <mergeCell ref="DA30:DC30"/>
    <mergeCell ref="DD30:DF30"/>
    <mergeCell ref="DG30:DK30"/>
    <mergeCell ref="CK30:CL30"/>
    <mergeCell ref="CM30:CN30"/>
    <mergeCell ref="CO30:CP30"/>
    <mergeCell ref="CQ30:CR30"/>
    <mergeCell ref="CS30:CT30"/>
    <mergeCell ref="CA30:CB30"/>
    <mergeCell ref="CC30:CD30"/>
    <mergeCell ref="CE30:CF30"/>
    <mergeCell ref="CG30:CH30"/>
    <mergeCell ref="CI30:CJ30"/>
    <mergeCell ref="BQ30:BR30"/>
    <mergeCell ref="BS30:BT30"/>
    <mergeCell ref="BU30:BV30"/>
    <mergeCell ref="BW30:BX30"/>
    <mergeCell ref="BY30:BZ30"/>
    <mergeCell ref="BS31:BT31"/>
    <mergeCell ref="BA31:BB31"/>
    <mergeCell ref="BC31:BD31"/>
    <mergeCell ref="BE31:BF31"/>
    <mergeCell ref="BG31:BH31"/>
    <mergeCell ref="BI31:BJ31"/>
    <mergeCell ref="BK31:BL31"/>
    <mergeCell ref="BM31:BN31"/>
    <mergeCell ref="BO31:BP31"/>
    <mergeCell ref="BQ31:BR31"/>
    <mergeCell ref="AQ31:AR31"/>
    <mergeCell ref="AS31:AT31"/>
    <mergeCell ref="AU31:AV31"/>
    <mergeCell ref="AW31:AX31"/>
    <mergeCell ref="AY31:AZ31"/>
    <mergeCell ref="Y31:AC31"/>
    <mergeCell ref="AD31:AH31"/>
    <mergeCell ref="AI31:AL31"/>
    <mergeCell ref="AM31:AN31"/>
    <mergeCell ref="AO31:AP31"/>
    <mergeCell ref="A31:C31"/>
    <mergeCell ref="D31:K31"/>
    <mergeCell ref="L31:O31"/>
    <mergeCell ref="P31:S31"/>
    <mergeCell ref="T31:X31"/>
    <mergeCell ref="Y32:AC32"/>
    <mergeCell ref="AD32:AH32"/>
    <mergeCell ref="AI32:AL32"/>
    <mergeCell ref="AM32:AN32"/>
    <mergeCell ref="AO32:AP32"/>
    <mergeCell ref="A32:C32"/>
    <mergeCell ref="D32:K32"/>
    <mergeCell ref="L32:O32"/>
    <mergeCell ref="P32:S32"/>
    <mergeCell ref="T32:X32"/>
    <mergeCell ref="DA31:DC31"/>
    <mergeCell ref="DD31:DF31"/>
    <mergeCell ref="DG31:DK31"/>
    <mergeCell ref="CO31:CP31"/>
    <mergeCell ref="CQ31:CR31"/>
    <mergeCell ref="CS31:CT31"/>
    <mergeCell ref="CU31:CW31"/>
    <mergeCell ref="CX31:CZ31"/>
    <mergeCell ref="CE31:CF31"/>
    <mergeCell ref="CG31:CH31"/>
    <mergeCell ref="CI31:CJ31"/>
    <mergeCell ref="CK31:CL31"/>
    <mergeCell ref="CM31:CN31"/>
    <mergeCell ref="BU31:BV31"/>
    <mergeCell ref="BW31:BX31"/>
    <mergeCell ref="BY31:BZ31"/>
    <mergeCell ref="CA31:CB31"/>
    <mergeCell ref="CC31:CD31"/>
    <mergeCell ref="CA32:CB32"/>
    <mergeCell ref="CC32:CD32"/>
    <mergeCell ref="BK32:BL32"/>
    <mergeCell ref="BM32:BN32"/>
    <mergeCell ref="BO32:BP32"/>
    <mergeCell ref="BQ32:BR32"/>
    <mergeCell ref="BS32:BT32"/>
    <mergeCell ref="BA32:BB32"/>
    <mergeCell ref="BC32:BD32"/>
    <mergeCell ref="BE32:BF32"/>
    <mergeCell ref="BG32:BH32"/>
    <mergeCell ref="BI32:BJ32"/>
    <mergeCell ref="AQ32:AR32"/>
    <mergeCell ref="AS32:AT32"/>
    <mergeCell ref="AU32:AV32"/>
    <mergeCell ref="AW32:AX32"/>
    <mergeCell ref="AY32:AZ32"/>
    <mergeCell ref="BA33:BB33"/>
    <mergeCell ref="BC33:BD33"/>
    <mergeCell ref="BE33:BF33"/>
    <mergeCell ref="DA32:DC32"/>
    <mergeCell ref="DD32:DF32"/>
    <mergeCell ref="DG32:DK32"/>
    <mergeCell ref="A33:C33"/>
    <mergeCell ref="D33:K33"/>
    <mergeCell ref="L33:O33"/>
    <mergeCell ref="P33:S33"/>
    <mergeCell ref="T33:X33"/>
    <mergeCell ref="Y33:AC33"/>
    <mergeCell ref="AD33:AH33"/>
    <mergeCell ref="AI33:AL33"/>
    <mergeCell ref="AM33:AN33"/>
    <mergeCell ref="AO33:AP33"/>
    <mergeCell ref="AQ33:AR33"/>
    <mergeCell ref="AS33:AT33"/>
    <mergeCell ref="AU33:AV33"/>
    <mergeCell ref="CO32:CP32"/>
    <mergeCell ref="CQ32:CR32"/>
    <mergeCell ref="CS32:CT32"/>
    <mergeCell ref="CU32:CW32"/>
    <mergeCell ref="CX32:CZ32"/>
    <mergeCell ref="CE32:CF32"/>
    <mergeCell ref="CG32:CH32"/>
    <mergeCell ref="CI32:CJ32"/>
    <mergeCell ref="CK32:CL32"/>
    <mergeCell ref="CM32:CN32"/>
    <mergeCell ref="BU32:BV32"/>
    <mergeCell ref="BW32:BX32"/>
    <mergeCell ref="BY32:BZ32"/>
    <mergeCell ref="A34:C34"/>
    <mergeCell ref="D34:K34"/>
    <mergeCell ref="L34:O34"/>
    <mergeCell ref="P34:S34"/>
    <mergeCell ref="T34:X34"/>
    <mergeCell ref="CU33:CW33"/>
    <mergeCell ref="CX33:CZ33"/>
    <mergeCell ref="DA33:DC33"/>
    <mergeCell ref="DD33:DF33"/>
    <mergeCell ref="DG33:DK33"/>
    <mergeCell ref="CK33:CL33"/>
    <mergeCell ref="CM33:CN33"/>
    <mergeCell ref="CO33:CP33"/>
    <mergeCell ref="CQ33:CR33"/>
    <mergeCell ref="CS33:CT33"/>
    <mergeCell ref="CA33:CB33"/>
    <mergeCell ref="CC33:CD33"/>
    <mergeCell ref="CE33:CF33"/>
    <mergeCell ref="CG33:CH33"/>
    <mergeCell ref="CI33:CJ33"/>
    <mergeCell ref="BQ33:BR33"/>
    <mergeCell ref="BS33:BT33"/>
    <mergeCell ref="BU33:BV33"/>
    <mergeCell ref="BW33:BX33"/>
    <mergeCell ref="BY33:BZ33"/>
    <mergeCell ref="BG33:BH33"/>
    <mergeCell ref="BI33:BJ33"/>
    <mergeCell ref="BK33:BL33"/>
    <mergeCell ref="BM33:BN33"/>
    <mergeCell ref="BO33:BP33"/>
    <mergeCell ref="AW33:AX33"/>
    <mergeCell ref="AY33:AZ33"/>
    <mergeCell ref="CC34:CD34"/>
    <mergeCell ref="BK34:BL34"/>
    <mergeCell ref="BM34:BN34"/>
    <mergeCell ref="BO34:BP34"/>
    <mergeCell ref="BQ34:BR34"/>
    <mergeCell ref="BS34:BT34"/>
    <mergeCell ref="BA34:BB34"/>
    <mergeCell ref="BC34:BD34"/>
    <mergeCell ref="BE34:BF34"/>
    <mergeCell ref="BG34:BH34"/>
    <mergeCell ref="BI34:BJ34"/>
    <mergeCell ref="AQ34:AR34"/>
    <mergeCell ref="AS34:AT34"/>
    <mergeCell ref="AU34:AV34"/>
    <mergeCell ref="AW34:AX34"/>
    <mergeCell ref="AY34:AZ34"/>
    <mergeCell ref="Y34:AC34"/>
    <mergeCell ref="AD34:AH34"/>
    <mergeCell ref="AI34:AL34"/>
    <mergeCell ref="AM34:AN34"/>
    <mergeCell ref="AO34:AP34"/>
    <mergeCell ref="BM36:BN36"/>
    <mergeCell ref="BO36:BP36"/>
    <mergeCell ref="DA34:DC34"/>
    <mergeCell ref="DD34:DF34"/>
    <mergeCell ref="DG34:DK34"/>
    <mergeCell ref="A35:C35"/>
    <mergeCell ref="D35:K35"/>
    <mergeCell ref="L35:O35"/>
    <mergeCell ref="P35:S35"/>
    <mergeCell ref="T35:X35"/>
    <mergeCell ref="Y35:AC35"/>
    <mergeCell ref="AD35:AH35"/>
    <mergeCell ref="AI35:AL35"/>
    <mergeCell ref="AM35:AN35"/>
    <mergeCell ref="AO35:AP35"/>
    <mergeCell ref="AQ35:AR35"/>
    <mergeCell ref="AS35:AT35"/>
    <mergeCell ref="AU35:AV35"/>
    <mergeCell ref="CO34:CP34"/>
    <mergeCell ref="CQ34:CR34"/>
    <mergeCell ref="CS34:CT34"/>
    <mergeCell ref="CU34:CW34"/>
    <mergeCell ref="CX34:CZ34"/>
    <mergeCell ref="CE34:CF34"/>
    <mergeCell ref="CG34:CH34"/>
    <mergeCell ref="CI34:CJ34"/>
    <mergeCell ref="CK34:CL34"/>
    <mergeCell ref="CM34:CN34"/>
    <mergeCell ref="BU34:BV34"/>
    <mergeCell ref="BW34:BX34"/>
    <mergeCell ref="BY34:BZ34"/>
    <mergeCell ref="CA34:CB34"/>
    <mergeCell ref="DA35:DC35"/>
    <mergeCell ref="DD35:DF35"/>
    <mergeCell ref="DG35:DK35"/>
    <mergeCell ref="CK35:CL35"/>
    <mergeCell ref="CM35:CN35"/>
    <mergeCell ref="CO35:CP35"/>
    <mergeCell ref="CQ35:CR35"/>
    <mergeCell ref="CS35:CT35"/>
    <mergeCell ref="CA35:CB35"/>
    <mergeCell ref="CC35:CD35"/>
    <mergeCell ref="CE35:CF35"/>
    <mergeCell ref="CG35:CH35"/>
    <mergeCell ref="CI35:CJ35"/>
    <mergeCell ref="BQ35:BR35"/>
    <mergeCell ref="BS35:BT35"/>
    <mergeCell ref="BU35:BV35"/>
    <mergeCell ref="BW35:BX35"/>
    <mergeCell ref="BY35:BZ35"/>
    <mergeCell ref="T36:X36"/>
    <mergeCell ref="CU35:CW35"/>
    <mergeCell ref="CX35:CZ35"/>
    <mergeCell ref="BG35:BH35"/>
    <mergeCell ref="BI35:BJ35"/>
    <mergeCell ref="BK35:BL35"/>
    <mergeCell ref="BM35:BN35"/>
    <mergeCell ref="BO35:BP35"/>
    <mergeCell ref="AW35:AX35"/>
    <mergeCell ref="AY35:AZ35"/>
    <mergeCell ref="BA35:BB35"/>
    <mergeCell ref="BC35:BD35"/>
    <mergeCell ref="BE35:BF35"/>
    <mergeCell ref="CK36:CL36"/>
    <mergeCell ref="CM36:CN36"/>
    <mergeCell ref="BU36:BV36"/>
    <mergeCell ref="BW36:BX36"/>
    <mergeCell ref="BY36:BZ36"/>
    <mergeCell ref="BC36:BD36"/>
    <mergeCell ref="BE36:BF36"/>
    <mergeCell ref="BG36:BH36"/>
    <mergeCell ref="BI36:BJ36"/>
    <mergeCell ref="CU36:CW36"/>
    <mergeCell ref="CX36:CZ36"/>
    <mergeCell ref="CE36:CF36"/>
    <mergeCell ref="CG36:CH36"/>
    <mergeCell ref="CI36:CJ36"/>
    <mergeCell ref="CA36:CB36"/>
    <mergeCell ref="CC36:CD36"/>
    <mergeCell ref="AS36:AT36"/>
    <mergeCell ref="AU36:AV36"/>
    <mergeCell ref="AW36:AX36"/>
    <mergeCell ref="BE37:BF37"/>
    <mergeCell ref="AQ36:AR36"/>
    <mergeCell ref="AY36:AZ36"/>
    <mergeCell ref="DA36:DC36"/>
    <mergeCell ref="DD36:DF36"/>
    <mergeCell ref="DG36:DK36"/>
    <mergeCell ref="A37:C37"/>
    <mergeCell ref="D37:K37"/>
    <mergeCell ref="L37:O37"/>
    <mergeCell ref="P37:S37"/>
    <mergeCell ref="T37:X37"/>
    <mergeCell ref="Y37:AC37"/>
    <mergeCell ref="AD37:AH37"/>
    <mergeCell ref="AI37:AL37"/>
    <mergeCell ref="AM37:AN37"/>
    <mergeCell ref="AO37:AP37"/>
    <mergeCell ref="AQ37:AR37"/>
    <mergeCell ref="AS37:AT37"/>
    <mergeCell ref="AU37:AV37"/>
    <mergeCell ref="CO36:CP36"/>
    <mergeCell ref="CQ36:CR36"/>
    <mergeCell ref="CS36:CT36"/>
    <mergeCell ref="Y36:AC36"/>
    <mergeCell ref="AD36:AH36"/>
    <mergeCell ref="AI36:AL36"/>
    <mergeCell ref="AM36:AN36"/>
    <mergeCell ref="AO36:AP36"/>
    <mergeCell ref="A36:C36"/>
    <mergeCell ref="D36:K36"/>
    <mergeCell ref="L36:O36"/>
    <mergeCell ref="P36:S36"/>
    <mergeCell ref="BK36:BL36"/>
    <mergeCell ref="CA38:CB38"/>
    <mergeCell ref="CC38:CD38"/>
    <mergeCell ref="BK38:BL38"/>
    <mergeCell ref="BM38:BN38"/>
    <mergeCell ref="BO38:BP38"/>
    <mergeCell ref="BQ36:BR36"/>
    <mergeCell ref="BS36:BT36"/>
    <mergeCell ref="BA36:BB36"/>
    <mergeCell ref="Y38:AC38"/>
    <mergeCell ref="AD38:AH38"/>
    <mergeCell ref="AI38:AL38"/>
    <mergeCell ref="AM38:AN38"/>
    <mergeCell ref="AO38:AP38"/>
    <mergeCell ref="BQ38:BR38"/>
    <mergeCell ref="BS38:BT38"/>
    <mergeCell ref="BA38:BB38"/>
    <mergeCell ref="BC38:BD38"/>
    <mergeCell ref="BE38:BF38"/>
    <mergeCell ref="BG38:BH38"/>
    <mergeCell ref="BI38:BJ38"/>
    <mergeCell ref="AQ38:AR38"/>
    <mergeCell ref="AS38:AT38"/>
    <mergeCell ref="AU38:AV38"/>
    <mergeCell ref="AW38:AX38"/>
    <mergeCell ref="AY38:AZ38"/>
    <mergeCell ref="BK37:BL37"/>
    <mergeCell ref="BM37:BN37"/>
    <mergeCell ref="BO37:BP37"/>
    <mergeCell ref="AW37:AX37"/>
    <mergeCell ref="AY37:AZ37"/>
    <mergeCell ref="BA37:BB37"/>
    <mergeCell ref="BC37:BD37"/>
    <mergeCell ref="CK38:CL38"/>
    <mergeCell ref="CM38:CN38"/>
    <mergeCell ref="BU38:BV38"/>
    <mergeCell ref="BW38:BX38"/>
    <mergeCell ref="BY38:BZ38"/>
    <mergeCell ref="A38:C38"/>
    <mergeCell ref="D38:K38"/>
    <mergeCell ref="L38:O38"/>
    <mergeCell ref="P38:S38"/>
    <mergeCell ref="T38:X38"/>
    <mergeCell ref="CU37:CW37"/>
    <mergeCell ref="CX37:CZ37"/>
    <mergeCell ref="DA37:DC37"/>
    <mergeCell ref="DD37:DF37"/>
    <mergeCell ref="DG37:DK37"/>
    <mergeCell ref="CK37:CL37"/>
    <mergeCell ref="CM37:CN37"/>
    <mergeCell ref="CO37:CP37"/>
    <mergeCell ref="CQ37:CR37"/>
    <mergeCell ref="CS37:CT37"/>
    <mergeCell ref="CA37:CB37"/>
    <mergeCell ref="CC37:CD37"/>
    <mergeCell ref="CE37:CF37"/>
    <mergeCell ref="CG37:CH37"/>
    <mergeCell ref="CI37:CJ37"/>
    <mergeCell ref="BQ37:BR37"/>
    <mergeCell ref="BS37:BT37"/>
    <mergeCell ref="BU37:BV37"/>
    <mergeCell ref="BW37:BX37"/>
    <mergeCell ref="BY37:BZ37"/>
    <mergeCell ref="BG37:BH37"/>
    <mergeCell ref="BI37:BJ37"/>
    <mergeCell ref="BK39:BL39"/>
    <mergeCell ref="BM39:BN39"/>
    <mergeCell ref="BO39:BP39"/>
    <mergeCell ref="AW39:AX39"/>
    <mergeCell ref="AY39:AZ39"/>
    <mergeCell ref="BA39:BB39"/>
    <mergeCell ref="BC39:BD39"/>
    <mergeCell ref="BE39:BF39"/>
    <mergeCell ref="DA38:DC38"/>
    <mergeCell ref="DD38:DF38"/>
    <mergeCell ref="DG38:DK38"/>
    <mergeCell ref="A39:C39"/>
    <mergeCell ref="D39:K39"/>
    <mergeCell ref="L39:O39"/>
    <mergeCell ref="P39:S39"/>
    <mergeCell ref="T39:X39"/>
    <mergeCell ref="Y39:AC39"/>
    <mergeCell ref="AD39:AH39"/>
    <mergeCell ref="AI39:AL39"/>
    <mergeCell ref="AM39:AN39"/>
    <mergeCell ref="AO39:AP39"/>
    <mergeCell ref="AQ39:AR39"/>
    <mergeCell ref="AS39:AT39"/>
    <mergeCell ref="AU39:AV39"/>
    <mergeCell ref="CO38:CP38"/>
    <mergeCell ref="CQ38:CR38"/>
    <mergeCell ref="CS38:CT38"/>
    <mergeCell ref="CU38:CW38"/>
    <mergeCell ref="CX38:CZ38"/>
    <mergeCell ref="CE38:CF38"/>
    <mergeCell ref="CG38:CH38"/>
    <mergeCell ref="CI38:CJ38"/>
    <mergeCell ref="Y40:AC40"/>
    <mergeCell ref="AD40:AH40"/>
    <mergeCell ref="AI40:AL40"/>
    <mergeCell ref="AM40:AN40"/>
    <mergeCell ref="AO40:AP40"/>
    <mergeCell ref="A40:C40"/>
    <mergeCell ref="D40:K40"/>
    <mergeCell ref="L40:O40"/>
    <mergeCell ref="P40:S40"/>
    <mergeCell ref="T40:X40"/>
    <mergeCell ref="CU39:CW39"/>
    <mergeCell ref="CX39:CZ39"/>
    <mergeCell ref="DA39:DC39"/>
    <mergeCell ref="DD39:DF39"/>
    <mergeCell ref="DG39:DK39"/>
    <mergeCell ref="CK39:CL39"/>
    <mergeCell ref="CM39:CN39"/>
    <mergeCell ref="CO39:CP39"/>
    <mergeCell ref="CQ39:CR39"/>
    <mergeCell ref="CS39:CT39"/>
    <mergeCell ref="CA39:CB39"/>
    <mergeCell ref="CC39:CD39"/>
    <mergeCell ref="CE39:CF39"/>
    <mergeCell ref="CG39:CH39"/>
    <mergeCell ref="CI39:CJ39"/>
    <mergeCell ref="BQ39:BR39"/>
    <mergeCell ref="BS39:BT39"/>
    <mergeCell ref="BU39:BV39"/>
    <mergeCell ref="BW39:BX39"/>
    <mergeCell ref="BY39:BZ39"/>
    <mergeCell ref="BG39:BH39"/>
    <mergeCell ref="BI39:BJ39"/>
    <mergeCell ref="DD40:DF40"/>
    <mergeCell ref="DG40:DK40"/>
    <mergeCell ref="CO40:CP40"/>
    <mergeCell ref="CQ40:CR40"/>
    <mergeCell ref="CS40:CT40"/>
    <mergeCell ref="CU40:CW40"/>
    <mergeCell ref="CX40:CZ40"/>
    <mergeCell ref="CE40:CF40"/>
    <mergeCell ref="CG40:CH40"/>
    <mergeCell ref="CI40:CJ40"/>
    <mergeCell ref="CK40:CL40"/>
    <mergeCell ref="CM40:CN40"/>
    <mergeCell ref="BU40:BV40"/>
    <mergeCell ref="BW40:BX40"/>
    <mergeCell ref="BY40:BZ40"/>
    <mergeCell ref="CA40:CB40"/>
    <mergeCell ref="CC40:CD40"/>
    <mergeCell ref="BV4:CC4"/>
    <mergeCell ref="CD4:CK4"/>
    <mergeCell ref="CL4:CS4"/>
    <mergeCell ref="CT4:DK4"/>
    <mergeCell ref="BV5:CC5"/>
    <mergeCell ref="CD5:CK5"/>
    <mergeCell ref="CL5:CS5"/>
    <mergeCell ref="CT5:DK5"/>
    <mergeCell ref="A4:AD4"/>
    <mergeCell ref="AE4:AQ4"/>
    <mergeCell ref="AR4:BU4"/>
    <mergeCell ref="A5:AD5"/>
    <mergeCell ref="AE5:AQ5"/>
    <mergeCell ref="AR5:BB5"/>
    <mergeCell ref="BC5:BL5"/>
    <mergeCell ref="BM5:BU5"/>
    <mergeCell ref="DA40:DC40"/>
    <mergeCell ref="BK40:BL40"/>
    <mergeCell ref="BM40:BN40"/>
    <mergeCell ref="BO40:BP40"/>
    <mergeCell ref="BQ40:BR40"/>
    <mergeCell ref="BS40:BT40"/>
    <mergeCell ref="BA40:BB40"/>
    <mergeCell ref="BC40:BD40"/>
    <mergeCell ref="BE40:BF40"/>
    <mergeCell ref="BG40:BH40"/>
    <mergeCell ref="BI40:BJ40"/>
    <mergeCell ref="AQ40:AR40"/>
    <mergeCell ref="AS40:AT40"/>
    <mergeCell ref="AU40:AV40"/>
    <mergeCell ref="AW40:AX40"/>
    <mergeCell ref="AY40:AZ40"/>
  </mergeCells>
  <conditionalFormatting sqref="CU9:CW40">
    <cfRule type="cellIs" dxfId="3" priority="3" operator="equal">
      <formula>"NG"</formula>
    </cfRule>
    <cfRule type="cellIs" dxfId="2" priority="4" operator="equal">
      <formula>"OK"</formula>
    </cfRule>
  </conditionalFormatting>
  <conditionalFormatting sqref="DD9:DF40">
    <cfRule type="cellIs" dxfId="1" priority="1" operator="lessThan">
      <formula>1.33</formula>
    </cfRule>
    <cfRule type="cellIs" dxfId="0" priority="2" operator="greaterThanOrEqual">
      <formula>1.33</formula>
    </cfRule>
  </conditionalFormatting>
  <pageMargins left="0.25" right="0.25" top="0.75" bottom="0.75" header="0.3" footer="0.3"/>
  <pageSetup scale="5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74EED-41A8-419F-BEE2-C77F9391976A}">
  <sheetPr codeName="Sheet8"/>
  <dimension ref="A1:BK37"/>
  <sheetViews>
    <sheetView zoomScale="130" zoomScaleNormal="130" workbookViewId="0"/>
  </sheetViews>
  <sheetFormatPr defaultRowHeight="15"/>
  <cols>
    <col min="1" max="54" width="1.7109375" customWidth="1"/>
    <col min="55" max="63" width="6.7109375" customWidth="1"/>
  </cols>
  <sheetData>
    <row r="1" spans="1:63" ht="14.45" customHeight="1">
      <c r="A1" s="190" t="s">
        <v>249</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2"/>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c r="A4" s="192" t="s">
        <v>44</v>
      </c>
      <c r="B4" s="192"/>
      <c r="C4" s="192"/>
      <c r="D4" s="192"/>
      <c r="E4" s="192"/>
      <c r="F4" s="192"/>
      <c r="G4" s="192"/>
      <c r="H4" s="192"/>
      <c r="I4" s="192"/>
      <c r="J4" s="192"/>
      <c r="K4" s="192"/>
      <c r="L4" s="192"/>
      <c r="M4" s="192"/>
      <c r="N4" s="192"/>
      <c r="O4" s="192"/>
      <c r="P4" s="192"/>
      <c r="Q4" s="192"/>
      <c r="R4" s="192"/>
      <c r="S4" s="192"/>
      <c r="T4" s="192"/>
      <c r="U4" s="192"/>
      <c r="V4" s="192"/>
      <c r="W4" s="192" t="s">
        <v>45</v>
      </c>
      <c r="X4" s="192"/>
      <c r="Y4" s="192"/>
      <c r="Z4" s="192"/>
      <c r="AA4" s="192"/>
      <c r="AB4" s="192"/>
      <c r="AC4" s="192" t="s">
        <v>46</v>
      </c>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row>
    <row r="5" spans="1:63">
      <c r="A5" s="125">
        <f>'Cover Sheet'!J7</f>
        <v>0</v>
      </c>
      <c r="B5" s="126"/>
      <c r="C5" s="126"/>
      <c r="D5" s="126"/>
      <c r="E5" s="126"/>
      <c r="F5" s="126"/>
      <c r="G5" s="126"/>
      <c r="H5" s="126"/>
      <c r="I5" s="126"/>
      <c r="J5" s="126"/>
      <c r="K5" s="126"/>
      <c r="L5" s="126"/>
      <c r="M5" s="126"/>
      <c r="N5" s="126"/>
      <c r="O5" s="126"/>
      <c r="P5" s="126"/>
      <c r="Q5" s="126"/>
      <c r="R5" s="126"/>
      <c r="S5" s="126"/>
      <c r="T5" s="126"/>
      <c r="U5" s="126"/>
      <c r="V5" s="127"/>
      <c r="W5" s="135">
        <f>'Cover Sheet'!L8</f>
        <v>0</v>
      </c>
      <c r="X5" s="135"/>
      <c r="Y5" s="135"/>
      <c r="Z5" s="135"/>
      <c r="AA5" s="135"/>
      <c r="AB5" s="135"/>
      <c r="AC5" s="135">
        <f>'Cover Sheet'!K9</f>
        <v>0</v>
      </c>
      <c r="AD5" s="135"/>
      <c r="AE5" s="135"/>
      <c r="AF5" s="135"/>
      <c r="AG5" s="135"/>
      <c r="AH5" s="135"/>
      <c r="AI5" s="135"/>
      <c r="AJ5" s="135"/>
      <c r="AK5" s="135"/>
      <c r="AL5" s="135"/>
      <c r="AM5" s="135">
        <f>'Cover Sheet'!D10</f>
        <v>0</v>
      </c>
      <c r="AN5" s="135"/>
      <c r="AO5" s="135"/>
      <c r="AP5" s="135"/>
      <c r="AQ5" s="135"/>
      <c r="AR5" s="135"/>
      <c r="AS5" s="135"/>
      <c r="AT5" s="135"/>
      <c r="AU5" s="135">
        <f>'Cover Sheet'!E11</f>
        <v>0</v>
      </c>
      <c r="AV5" s="135"/>
      <c r="AW5" s="135"/>
      <c r="AX5" s="135"/>
      <c r="AY5" s="135"/>
      <c r="AZ5" s="135"/>
      <c r="BA5" s="135"/>
      <c r="BB5" s="135"/>
      <c r="BD5" s="3"/>
    </row>
    <row r="6" spans="1:63">
      <c r="A6" s="193" t="s">
        <v>47</v>
      </c>
      <c r="B6" s="193"/>
      <c r="C6" s="193"/>
      <c r="D6" s="193"/>
      <c r="E6" s="193"/>
      <c r="F6" s="193"/>
      <c r="G6" s="193"/>
      <c r="H6" s="193"/>
      <c r="I6" s="193"/>
      <c r="J6" s="193"/>
      <c r="K6" s="193"/>
      <c r="L6" s="193"/>
      <c r="M6" s="193"/>
      <c r="N6" s="193"/>
      <c r="O6" s="193"/>
      <c r="P6" s="193"/>
      <c r="Q6" s="193" t="s">
        <v>48</v>
      </c>
      <c r="R6" s="193"/>
      <c r="S6" s="193"/>
      <c r="T6" s="193"/>
      <c r="U6" s="193"/>
      <c r="V6" s="193"/>
      <c r="W6" s="193" t="s">
        <v>49</v>
      </c>
      <c r="X6" s="193"/>
      <c r="Y6" s="193"/>
      <c r="Z6" s="193"/>
      <c r="AA6" s="193"/>
      <c r="AB6" s="193"/>
      <c r="AC6" s="193" t="s">
        <v>50</v>
      </c>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63">
      <c r="A7" s="135">
        <f>'Cover Sheet'!AK4</f>
        <v>0</v>
      </c>
      <c r="B7" s="135"/>
      <c r="C7" s="135"/>
      <c r="D7" s="135"/>
      <c r="E7" s="135"/>
      <c r="F7" s="135"/>
      <c r="G7" s="135"/>
      <c r="H7" s="135"/>
      <c r="I7" s="135"/>
      <c r="J7" s="135"/>
      <c r="K7" s="135"/>
      <c r="L7" s="135"/>
      <c r="M7" s="135"/>
      <c r="N7" s="135"/>
      <c r="O7" s="135"/>
      <c r="P7" s="135"/>
      <c r="Q7" s="135">
        <f>'Cover Sheet'!G5</f>
        <v>0</v>
      </c>
      <c r="R7" s="135"/>
      <c r="S7" s="135"/>
      <c r="T7" s="135"/>
      <c r="U7" s="135"/>
      <c r="V7" s="135"/>
      <c r="W7" s="135">
        <f>'Cover Sheet'!AJ5</f>
        <v>0</v>
      </c>
      <c r="X7" s="135"/>
      <c r="Y7" s="135"/>
      <c r="Z7" s="135"/>
      <c r="AA7" s="135"/>
      <c r="AB7" s="135"/>
      <c r="AC7" s="135">
        <f>'Cover Sheet'!H4</f>
        <v>0</v>
      </c>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row>
    <row r="8" spans="1:63" ht="14.45" customHeight="1">
      <c r="A8" s="240" t="s">
        <v>250</v>
      </c>
      <c r="B8" s="240"/>
      <c r="C8" s="240"/>
      <c r="D8" s="240"/>
      <c r="E8" s="240"/>
      <c r="F8" s="240"/>
      <c r="G8" s="240"/>
      <c r="H8" s="240"/>
      <c r="I8" s="240"/>
      <c r="J8" s="240"/>
      <c r="K8" s="241" t="s">
        <v>251</v>
      </c>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row>
    <row r="9" spans="1:63">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row>
    <row r="10" spans="1:63">
      <c r="A10" s="242"/>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row>
    <row r="11" spans="1:63">
      <c r="A11" s="242"/>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row>
    <row r="12" spans="1:63">
      <c r="A12" s="242"/>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row>
    <row r="13" spans="1:63">
      <c r="A13" s="242"/>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row>
    <row r="14" spans="1:63">
      <c r="A14" s="242"/>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row>
    <row r="15" spans="1:63">
      <c r="A15" s="242"/>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row>
    <row r="16" spans="1:63">
      <c r="A16" s="242"/>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2"/>
      <c r="BA16" s="242"/>
      <c r="BB16" s="242"/>
    </row>
    <row r="17" spans="1:54">
      <c r="A17" s="242"/>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row>
    <row r="18" spans="1:54">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row>
    <row r="19" spans="1:54">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2"/>
      <c r="BA19" s="242"/>
      <c r="BB19" s="242"/>
    </row>
    <row r="20" spans="1:54">
      <c r="A20" s="242"/>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2"/>
      <c r="BA20" s="242"/>
      <c r="BB20" s="242"/>
    </row>
    <row r="21" spans="1:54">
      <c r="A21" s="242"/>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row>
    <row r="22" spans="1:54">
      <c r="A22" s="242"/>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row>
    <row r="23" spans="1:54">
      <c r="A23" s="242"/>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row>
    <row r="24" spans="1:54">
      <c r="A24" s="242"/>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row>
    <row r="25" spans="1:54">
      <c r="A25" s="242"/>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row>
    <row r="26" spans="1:54">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row>
    <row r="27" spans="1:54">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row>
    <row r="28" spans="1:54">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row>
    <row r="29" spans="1:54">
      <c r="A29" s="242"/>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row>
    <row r="30" spans="1:54">
      <c r="A30" s="242"/>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row>
    <row r="31" spans="1:54">
      <c r="A31" s="242"/>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row>
    <row r="32" spans="1:54">
      <c r="A32" s="242"/>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row>
    <row r="33" spans="1:54">
      <c r="A33" s="242"/>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row>
    <row r="34" spans="1:54">
      <c r="A34" s="242"/>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row>
    <row r="35" spans="1:54">
      <c r="A35" s="242"/>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row>
    <row r="36" spans="1:54">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row>
    <row r="37" spans="1:54">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row>
  </sheetData>
  <mergeCells count="20">
    <mergeCell ref="AC6:BB6"/>
    <mergeCell ref="A5:V5"/>
    <mergeCell ref="W5:AB5"/>
    <mergeCell ref="AC5:AL5"/>
    <mergeCell ref="A8:J8"/>
    <mergeCell ref="K8:BB8"/>
    <mergeCell ref="A9:BB37"/>
    <mergeCell ref="A1:BB3"/>
    <mergeCell ref="A4:V4"/>
    <mergeCell ref="W4:AB4"/>
    <mergeCell ref="AC4:BB4"/>
    <mergeCell ref="A7:P7"/>
    <mergeCell ref="Q7:V7"/>
    <mergeCell ref="W7:AB7"/>
    <mergeCell ref="AC7:BB7"/>
    <mergeCell ref="AM5:AT5"/>
    <mergeCell ref="AU5:BB5"/>
    <mergeCell ref="A6:P6"/>
    <mergeCell ref="Q6:V6"/>
    <mergeCell ref="W6:AB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50D4-6D80-494D-9B0C-420164FEEEC9}">
  <sheetPr codeName="Sheet9"/>
  <dimension ref="A1:BK24"/>
  <sheetViews>
    <sheetView zoomScale="130" zoomScaleNormal="130" workbookViewId="0">
      <selection activeCell="BE24" sqref="BE24"/>
    </sheetView>
  </sheetViews>
  <sheetFormatPr defaultRowHeight="15"/>
  <cols>
    <col min="1" max="54" width="1.7109375" customWidth="1"/>
    <col min="55" max="63" width="6.7109375" customWidth="1"/>
  </cols>
  <sheetData>
    <row r="1" spans="1:63" ht="14.45" customHeight="1">
      <c r="A1" s="190" t="s">
        <v>252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
      <c r="BD1" s="1"/>
      <c r="BE1" s="1"/>
      <c r="BF1" s="1"/>
      <c r="BG1" s="1"/>
      <c r="BH1" s="1"/>
      <c r="BI1" s="1"/>
      <c r="BJ1" s="1"/>
      <c r="BK1" s="1"/>
    </row>
    <row r="2" spans="1:63" ht="14.4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2"/>
      <c r="BD2" s="1"/>
      <c r="BE2" s="1"/>
      <c r="BF2" s="1"/>
      <c r="BG2" s="1"/>
      <c r="BH2" s="1"/>
      <c r="BI2" s="1"/>
      <c r="BJ2" s="1"/>
      <c r="BK2" s="1"/>
    </row>
    <row r="3" spans="1:63" ht="14.45" customHeight="1" thickBo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
      <c r="BD3" s="1"/>
      <c r="BE3" s="1"/>
      <c r="BF3" s="1"/>
      <c r="BG3" s="1"/>
      <c r="BH3" s="1"/>
      <c r="BI3" s="1"/>
      <c r="BJ3" s="1"/>
      <c r="BK3" s="1"/>
    </row>
    <row r="4" spans="1:63">
      <c r="A4" s="192" t="s">
        <v>44</v>
      </c>
      <c r="B4" s="192"/>
      <c r="C4" s="192"/>
      <c r="D4" s="192"/>
      <c r="E4" s="192"/>
      <c r="F4" s="192"/>
      <c r="G4" s="192"/>
      <c r="H4" s="192"/>
      <c r="I4" s="192"/>
      <c r="J4" s="192"/>
      <c r="K4" s="192"/>
      <c r="L4" s="192"/>
      <c r="M4" s="192"/>
      <c r="N4" s="192"/>
      <c r="O4" s="192"/>
      <c r="P4" s="192"/>
      <c r="Q4" s="192"/>
      <c r="R4" s="192"/>
      <c r="S4" s="192"/>
      <c r="T4" s="192"/>
      <c r="U4" s="192"/>
      <c r="V4" s="192"/>
      <c r="W4" s="192" t="s">
        <v>45</v>
      </c>
      <c r="X4" s="192"/>
      <c r="Y4" s="192"/>
      <c r="Z4" s="192"/>
      <c r="AA4" s="192"/>
      <c r="AB4" s="192"/>
      <c r="AC4" s="192" t="s">
        <v>46</v>
      </c>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row>
    <row r="5" spans="1:63">
      <c r="A5" s="125">
        <f>'Cover Sheet'!J7</f>
        <v>0</v>
      </c>
      <c r="B5" s="126"/>
      <c r="C5" s="126"/>
      <c r="D5" s="126"/>
      <c r="E5" s="126"/>
      <c r="F5" s="126"/>
      <c r="G5" s="126"/>
      <c r="H5" s="126"/>
      <c r="I5" s="126"/>
      <c r="J5" s="126"/>
      <c r="K5" s="126"/>
      <c r="L5" s="126"/>
      <c r="M5" s="126"/>
      <c r="N5" s="126"/>
      <c r="O5" s="126"/>
      <c r="P5" s="126"/>
      <c r="Q5" s="126"/>
      <c r="R5" s="126"/>
      <c r="S5" s="126"/>
      <c r="T5" s="126"/>
      <c r="U5" s="126"/>
      <c r="V5" s="127"/>
      <c r="W5" s="135">
        <f>'Cover Sheet'!L8</f>
        <v>0</v>
      </c>
      <c r="X5" s="135"/>
      <c r="Y5" s="135"/>
      <c r="Z5" s="135"/>
      <c r="AA5" s="135"/>
      <c r="AB5" s="135"/>
      <c r="AC5" s="135">
        <f>'Cover Sheet'!K9</f>
        <v>0</v>
      </c>
      <c r="AD5" s="135"/>
      <c r="AE5" s="135"/>
      <c r="AF5" s="135"/>
      <c r="AG5" s="135"/>
      <c r="AH5" s="135"/>
      <c r="AI5" s="135"/>
      <c r="AJ5" s="135"/>
      <c r="AK5" s="135"/>
      <c r="AL5" s="135"/>
      <c r="AM5" s="135">
        <f>'Cover Sheet'!D10</f>
        <v>0</v>
      </c>
      <c r="AN5" s="135"/>
      <c r="AO5" s="135"/>
      <c r="AP5" s="135"/>
      <c r="AQ5" s="135"/>
      <c r="AR5" s="135"/>
      <c r="AS5" s="135"/>
      <c r="AT5" s="135"/>
      <c r="AU5" s="135">
        <f>'Cover Sheet'!E11</f>
        <v>0</v>
      </c>
      <c r="AV5" s="135"/>
      <c r="AW5" s="135"/>
      <c r="AX5" s="135"/>
      <c r="AY5" s="135"/>
      <c r="AZ5" s="135"/>
      <c r="BA5" s="135"/>
      <c r="BB5" s="135"/>
    </row>
    <row r="6" spans="1:63">
      <c r="A6" s="193" t="s">
        <v>47</v>
      </c>
      <c r="B6" s="193"/>
      <c r="C6" s="193"/>
      <c r="D6" s="193"/>
      <c r="E6" s="193"/>
      <c r="F6" s="193"/>
      <c r="G6" s="193"/>
      <c r="H6" s="193"/>
      <c r="I6" s="193"/>
      <c r="J6" s="193"/>
      <c r="K6" s="193"/>
      <c r="L6" s="193"/>
      <c r="M6" s="193"/>
      <c r="N6" s="193"/>
      <c r="O6" s="193"/>
      <c r="P6" s="193"/>
      <c r="Q6" s="193" t="s">
        <v>48</v>
      </c>
      <c r="R6" s="193"/>
      <c r="S6" s="193"/>
      <c r="T6" s="193"/>
      <c r="U6" s="193"/>
      <c r="V6" s="193"/>
      <c r="W6" s="193" t="s">
        <v>49</v>
      </c>
      <c r="X6" s="193"/>
      <c r="Y6" s="193"/>
      <c r="Z6" s="193"/>
      <c r="AA6" s="193"/>
      <c r="AB6" s="193"/>
      <c r="AC6" s="193" t="s">
        <v>50</v>
      </c>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row>
    <row r="7" spans="1:63">
      <c r="A7" s="135">
        <f>'Cover Sheet'!AK4</f>
        <v>0</v>
      </c>
      <c r="B7" s="135"/>
      <c r="C7" s="135"/>
      <c r="D7" s="135"/>
      <c r="E7" s="135"/>
      <c r="F7" s="135"/>
      <c r="G7" s="135"/>
      <c r="H7" s="135"/>
      <c r="I7" s="135"/>
      <c r="J7" s="135"/>
      <c r="K7" s="135"/>
      <c r="L7" s="135"/>
      <c r="M7" s="135"/>
      <c r="N7" s="135"/>
      <c r="O7" s="135"/>
      <c r="P7" s="135"/>
      <c r="Q7" s="135">
        <f>'Cover Sheet'!G5</f>
        <v>0</v>
      </c>
      <c r="R7" s="135"/>
      <c r="S7" s="135"/>
      <c r="T7" s="135"/>
      <c r="U7" s="135"/>
      <c r="V7" s="135"/>
      <c r="W7" s="135">
        <f>'Cover Sheet'!AJ5</f>
        <v>0</v>
      </c>
      <c r="X7" s="135"/>
      <c r="Y7" s="135"/>
      <c r="Z7" s="135"/>
      <c r="AA7" s="135"/>
      <c r="AB7" s="135"/>
      <c r="AC7" s="135">
        <f>'Cover Sheet'!H4</f>
        <v>0</v>
      </c>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row>
    <row r="8" spans="1:63">
      <c r="A8" s="243" t="s">
        <v>253</v>
      </c>
      <c r="B8" s="243"/>
      <c r="C8" s="206" t="s">
        <v>254</v>
      </c>
      <c r="D8" s="206"/>
      <c r="E8" s="206"/>
      <c r="F8" s="206"/>
      <c r="G8" s="206"/>
      <c r="H8" s="206"/>
      <c r="I8" s="206"/>
      <c r="J8" s="206"/>
      <c r="K8" s="206"/>
      <c r="L8" s="206"/>
      <c r="M8" s="206"/>
      <c r="N8" s="206"/>
      <c r="O8" s="206"/>
      <c r="P8" s="206"/>
      <c r="Q8" s="206"/>
      <c r="R8" s="206"/>
      <c r="S8" s="206"/>
      <c r="T8" s="206" t="s">
        <v>255</v>
      </c>
      <c r="U8" s="206"/>
      <c r="V8" s="206"/>
      <c r="W8" s="206" t="s">
        <v>256</v>
      </c>
      <c r="X8" s="206"/>
      <c r="Y8" s="206"/>
      <c r="Z8" s="206"/>
      <c r="AA8" s="206" t="s">
        <v>257</v>
      </c>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199" t="s">
        <v>258</v>
      </c>
      <c r="AZ8" s="199"/>
      <c r="BA8" s="206" t="s">
        <v>259</v>
      </c>
      <c r="BB8" s="206"/>
    </row>
    <row r="9" spans="1:63" ht="15.75" thickBot="1">
      <c r="A9" s="244"/>
      <c r="B9" s="244"/>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0"/>
      <c r="AZ9" s="200"/>
      <c r="BA9" s="207"/>
      <c r="BB9" s="207"/>
    </row>
    <row r="10" spans="1:63">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row>
    <row r="11" spans="1:63">
      <c r="A11" s="224"/>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row>
    <row r="12" spans="1:63">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row>
    <row r="13" spans="1:63">
      <c r="A13" s="224"/>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row>
    <row r="14" spans="1:63">
      <c r="A14" s="224"/>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row>
    <row r="15" spans="1:63">
      <c r="A15" s="224"/>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row>
    <row r="16" spans="1:63">
      <c r="A16" s="224"/>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row>
    <row r="17" spans="1:54">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row>
    <row r="18" spans="1:54">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row>
    <row r="19" spans="1:54">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row>
    <row r="20" spans="1:54">
      <c r="A20" s="22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row>
    <row r="21" spans="1:54">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row>
    <row r="22" spans="1:54">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row>
    <row r="23" spans="1:54">
      <c r="A23" s="224"/>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row>
    <row r="24" spans="1:54">
      <c r="A24" s="224"/>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row>
  </sheetData>
  <mergeCells count="129">
    <mergeCell ref="A1:BB3"/>
    <mergeCell ref="A4:V4"/>
    <mergeCell ref="W4:AB4"/>
    <mergeCell ref="AC4:BB4"/>
    <mergeCell ref="A5:V5"/>
    <mergeCell ref="W5:AB5"/>
    <mergeCell ref="AC5:AL5"/>
    <mergeCell ref="A7:P7"/>
    <mergeCell ref="Q7:V7"/>
    <mergeCell ref="W7:AB7"/>
    <mergeCell ref="AC7:BB7"/>
    <mergeCell ref="AM5:AT5"/>
    <mergeCell ref="AU5:BB5"/>
    <mergeCell ref="A6:P6"/>
    <mergeCell ref="Q6:V6"/>
    <mergeCell ref="W6:AB6"/>
    <mergeCell ref="AC6:BB6"/>
    <mergeCell ref="AY8:AZ9"/>
    <mergeCell ref="BA8:BB9"/>
    <mergeCell ref="A10:B10"/>
    <mergeCell ref="C10:S10"/>
    <mergeCell ref="T10:V10"/>
    <mergeCell ref="W10:Z10"/>
    <mergeCell ref="AA10:AX10"/>
    <mergeCell ref="AY10:AZ10"/>
    <mergeCell ref="BA10:BB10"/>
    <mergeCell ref="A8:B9"/>
    <mergeCell ref="C8:S9"/>
    <mergeCell ref="T8:V9"/>
    <mergeCell ref="W8:Z9"/>
    <mergeCell ref="AA8:AX9"/>
    <mergeCell ref="AY11:AZ11"/>
    <mergeCell ref="BA11:BB11"/>
    <mergeCell ref="A12:B12"/>
    <mergeCell ref="C12:S12"/>
    <mergeCell ref="T12:V12"/>
    <mergeCell ref="W12:Z12"/>
    <mergeCell ref="AA12:AX12"/>
    <mergeCell ref="AY12:AZ12"/>
    <mergeCell ref="BA12:BB12"/>
    <mergeCell ref="A11:B11"/>
    <mergeCell ref="C11:S11"/>
    <mergeCell ref="T11:V11"/>
    <mergeCell ref="W11:Z11"/>
    <mergeCell ref="AA11:AX11"/>
    <mergeCell ref="AY13:AZ13"/>
    <mergeCell ref="BA13:BB13"/>
    <mergeCell ref="A14:B14"/>
    <mergeCell ref="C14:S14"/>
    <mergeCell ref="T14:V14"/>
    <mergeCell ref="W14:Z14"/>
    <mergeCell ref="AA14:AX14"/>
    <mergeCell ref="AY14:AZ14"/>
    <mergeCell ref="BA14:BB14"/>
    <mergeCell ref="A13:B13"/>
    <mergeCell ref="C13:S13"/>
    <mergeCell ref="T13:V13"/>
    <mergeCell ref="W13:Z13"/>
    <mergeCell ref="AA13:AX13"/>
    <mergeCell ref="AY15:AZ15"/>
    <mergeCell ref="BA15:BB15"/>
    <mergeCell ref="A16:B16"/>
    <mergeCell ref="C16:S16"/>
    <mergeCell ref="T16:V16"/>
    <mergeCell ref="W16:Z16"/>
    <mergeCell ref="AA16:AX16"/>
    <mergeCell ref="AY16:AZ16"/>
    <mergeCell ref="BA16:BB16"/>
    <mergeCell ref="A15:B15"/>
    <mergeCell ref="C15:S15"/>
    <mergeCell ref="T15:V15"/>
    <mergeCell ref="W15:Z15"/>
    <mergeCell ref="AA15:AX15"/>
    <mergeCell ref="AY17:AZ17"/>
    <mergeCell ref="BA17:BB17"/>
    <mergeCell ref="A18:B18"/>
    <mergeCell ref="C18:S18"/>
    <mergeCell ref="T18:V18"/>
    <mergeCell ref="W18:Z18"/>
    <mergeCell ref="AA18:AX18"/>
    <mergeCell ref="AY18:AZ18"/>
    <mergeCell ref="BA18:BB18"/>
    <mergeCell ref="A17:B17"/>
    <mergeCell ref="C17:S17"/>
    <mergeCell ref="T17:V17"/>
    <mergeCell ref="W17:Z17"/>
    <mergeCell ref="AA17:AX17"/>
    <mergeCell ref="AY19:AZ19"/>
    <mergeCell ref="BA19:BB19"/>
    <mergeCell ref="A20:B20"/>
    <mergeCell ref="C20:S20"/>
    <mergeCell ref="T20:V20"/>
    <mergeCell ref="W20:Z20"/>
    <mergeCell ref="AA20:AX20"/>
    <mergeCell ref="AY20:AZ20"/>
    <mergeCell ref="BA20:BB20"/>
    <mergeCell ref="A19:B19"/>
    <mergeCell ref="C19:S19"/>
    <mergeCell ref="T19:V19"/>
    <mergeCell ref="W19:Z19"/>
    <mergeCell ref="AA19:AX19"/>
    <mergeCell ref="AY21:AZ21"/>
    <mergeCell ref="BA21:BB21"/>
    <mergeCell ref="A22:B22"/>
    <mergeCell ref="C22:S22"/>
    <mergeCell ref="T22:V22"/>
    <mergeCell ref="W22:Z22"/>
    <mergeCell ref="AA22:AX22"/>
    <mergeCell ref="AY22:AZ22"/>
    <mergeCell ref="BA22:BB22"/>
    <mergeCell ref="A21:B21"/>
    <mergeCell ref="C21:S21"/>
    <mergeCell ref="T21:V21"/>
    <mergeCell ref="W21:Z21"/>
    <mergeCell ref="AA21:AX21"/>
    <mergeCell ref="AY23:AZ23"/>
    <mergeCell ref="BA23:BB23"/>
    <mergeCell ref="A24:B24"/>
    <mergeCell ref="C24:S24"/>
    <mergeCell ref="T24:V24"/>
    <mergeCell ref="W24:Z24"/>
    <mergeCell ref="AA24:AX24"/>
    <mergeCell ref="AY24:AZ24"/>
    <mergeCell ref="BA24:BB24"/>
    <mergeCell ref="A23:B23"/>
    <mergeCell ref="C23:S23"/>
    <mergeCell ref="T23:V23"/>
    <mergeCell ref="W23:Z23"/>
    <mergeCell ref="AA23:AX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YPE xmlns="de4db14e-eecd-4414-8d87-f41a343060d5">FORM</TYPE>
    <REVISION xmlns="de4db14e-eecd-4414-8d87-f41a343060d5">01</REVISION>
    <NUMBER xmlns="de4db14e-eecd-4414-8d87-f41a343060d5">FO-SQ-006</NUMBER>
    <AUTHOR0 xmlns="de4db14e-eecd-4414-8d87-f41a343060d5">Taylor Fox</AUTHOR0>
    <DEPARTMENT xmlns="de4db14e-eecd-4414-8d87-f41a343060d5">SUPPLIER QUALITY</DEPARTMENT>
  </documentManagement>
</p:properties>
</file>

<file path=customXml/item3.xml>��< ? x m l   v e r s i o n = " 1 . 0 "   e n c o d i n g = " u t f - 1 6 " ? > < D a t a M a s h u p   x m l n s = " h t t p : / / s c h e m a s . m i c r o s o f t . c o m / D a t a M a s h u p " > A A A A A B U D A A B Q S w M E F A A C A A g A o 0 j J V j 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K N I y 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j S M l W K I p H u A 4 A A A A R A A A A E w A c A E Z v c m 1 1 b G F z L 1 N l Y 3 R p b 2 4 x L m 0 g o h g A K K A U A A A A A A A A A A A A A A A A A A A A A A A A A A A A K 0 5 N L s n M z 1 M I h t C G 1 g B Q S w E C L Q A U A A I A C A C j S M l W P G q C Y 6 U A A A D 2 A A A A E g A A A A A A A A A A A A A A A A A A A A A A Q 2 9 u Z m l n L 1 B h Y 2 t h Z 2 U u e G 1 s U E s B A i 0 A F A A C A A g A o 0 j J V g / K 6 a u k A A A A 6 Q A A A B M A A A A A A A A A A A A A A A A A 8 Q A A A F t D b 2 5 0 Z W 5 0 X 1 R 5 c G V z X S 5 4 b W x Q S w E C L Q A U A A I A C A C j S M l 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I X T j 8 v 1 p U + c 0 s 1 S v m 1 F W Q A A A A A C A A A A A A A D Z g A A w A A A A B A A A A B N C m H 0 H C Z Z K 8 0 F U C g l O p P t A A A A A A S A A A C g A A A A E A A A A L w X U a z + R J U i / Z U r g K a K z D t Q A A A A u I U p 8 E c y O r W q p a V x l o d O 3 u h k w 0 d P Q q C 7 6 1 O l E B K 5 y e Z A 0 X v b X U X V X 9 H u I p g G Z 7 X e 0 D S c e H u A U E C 1 r o j X 7 + t W j F q s X v r U 0 A + d E / b R L k C S Q E k U A A A A W 2 x k K y f O 2 N h z U C h O y N V y z E J 0 n + E = < / 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A567F86E94CC34A967293D4E8F33656" ma:contentTypeVersion="10" ma:contentTypeDescription="Create a new document." ma:contentTypeScope="" ma:versionID="6a2714165ed252664d89f8f856f5718a">
  <xsd:schema xmlns:xsd="http://www.w3.org/2001/XMLSchema" xmlns:xs="http://www.w3.org/2001/XMLSchema" xmlns:p="http://schemas.microsoft.com/office/2006/metadata/properties" xmlns:ns2="de4db14e-eecd-4414-8d87-f41a343060d5" xmlns:ns3="ef2e073f-41de-4dd0-a1ed-5517231e24e1" targetNamespace="http://schemas.microsoft.com/office/2006/metadata/properties" ma:root="true" ma:fieldsID="05ce7553a75cc06618dd62827c003cc3" ns2:_="" ns3:_="">
    <xsd:import namespace="de4db14e-eecd-4414-8d87-f41a343060d5"/>
    <xsd:import namespace="ef2e073f-41de-4dd0-a1ed-5517231e24e1"/>
    <xsd:element name="properties">
      <xsd:complexType>
        <xsd:sequence>
          <xsd:element name="documentManagement">
            <xsd:complexType>
              <xsd:all>
                <xsd:element ref="ns2:MediaServiceMetadata" minOccurs="0"/>
                <xsd:element ref="ns2:MediaServiceFastMetadata" minOccurs="0"/>
                <xsd:element ref="ns2:TYPE" minOccurs="0"/>
                <xsd:element ref="ns2:AUTHOR0" minOccurs="0"/>
                <xsd:element ref="ns2:REVISION" minOccurs="0"/>
                <xsd:element ref="ns2:DEPARTMENT" minOccurs="0"/>
                <xsd:element ref="ns2:NUMBE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4db14e-eecd-4414-8d87-f41a3430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YPE" ma:index="10" nillable="true" ma:displayName="TYPE" ma:format="Dropdown" ma:internalName="TYPE">
      <xsd:simpleType>
        <xsd:restriction base="dms:Choice">
          <xsd:enumeration value="MANUAL"/>
          <xsd:enumeration value="PROCEDURE"/>
          <xsd:enumeration value="WORK INSTRUCTION"/>
          <xsd:enumeration value="FORM"/>
          <xsd:enumeration value="REFERANCE"/>
        </xsd:restriction>
      </xsd:simpleType>
    </xsd:element>
    <xsd:element name="AUTHOR0" ma:index="11" nillable="true" ma:displayName="AUTHOR" ma:format="Dropdown" ma:internalName="AUTHOR0">
      <xsd:simpleType>
        <xsd:restriction base="dms:Text">
          <xsd:maxLength value="255"/>
        </xsd:restriction>
      </xsd:simpleType>
    </xsd:element>
    <xsd:element name="REVISION" ma:index="12" nillable="true" ma:displayName="REVISION" ma:format="Dropdown" ma:internalName="REVISION">
      <xsd:simpleType>
        <xsd:restriction base="dms:Text">
          <xsd:maxLength value="255"/>
        </xsd:restriction>
      </xsd:simpleType>
    </xsd:element>
    <xsd:element name="DEPARTMENT" ma:index="13" nillable="true" ma:displayName="DEPARTMENT" ma:format="Dropdown" ma:internalName="DEPARTMENT">
      <xsd:simpleType>
        <xsd:union memberTypes="dms:Text">
          <xsd:simpleType>
            <xsd:restriction base="dms:Choice">
              <xsd:enumeration value="SUPPLIER QUALITY"/>
              <xsd:enumeration value="QUALITY MANAGEMENT"/>
            </xsd:restriction>
          </xsd:simpleType>
        </xsd:union>
      </xsd:simpleType>
    </xsd:element>
    <xsd:element name="NUMBER" ma:index="14" nillable="true" ma:displayName="NUMBER" ma:description="Document number" ma:format="Dropdown" ma:internalName="NUMBER">
      <xsd:simpleType>
        <xsd:restriction base="dms:Text">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2e073f-41de-4dd0-a1ed-5517231e24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74B544-2A1A-4977-8D23-E173D20AA010}"/>
</file>

<file path=customXml/itemProps2.xml><?xml version="1.0" encoding="utf-8"?>
<ds:datastoreItem xmlns:ds="http://schemas.openxmlformats.org/officeDocument/2006/customXml" ds:itemID="{3B7046F8-8A6A-4F1D-8E14-D8560A9AEBDF}"/>
</file>

<file path=customXml/itemProps3.xml><?xml version="1.0" encoding="utf-8"?>
<ds:datastoreItem xmlns:ds="http://schemas.openxmlformats.org/officeDocument/2006/customXml" ds:itemID="{B02F3C6E-D8FD-4517-8972-3E6484914B41}"/>
</file>

<file path=customXml/itemProps4.xml><?xml version="1.0" encoding="utf-8"?>
<ds:datastoreItem xmlns:ds="http://schemas.openxmlformats.org/officeDocument/2006/customXml" ds:itemID="{716BE933-2814-4068-93EC-5C44F951DB06}"/>
</file>

<file path=docMetadata/LabelInfo.xml><?xml version="1.0" encoding="utf-8"?>
<clbl:labelList xmlns:clbl="http://schemas.microsoft.com/office/2020/mipLabelMetadata">
  <clbl:label id="{408625f2-951f-470a-83e2-e8d37bbe5c38}" enabled="0" method="" siteId="{408625f2-951f-470a-83e2-e8d37bbe5c3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Harris</dc:creator>
  <cp:keywords/>
  <dc:description/>
  <cp:lastModifiedBy/>
  <cp:revision/>
  <dcterms:created xsi:type="dcterms:W3CDTF">2023-04-27T16:11:19Z</dcterms:created>
  <dcterms:modified xsi:type="dcterms:W3CDTF">2023-08-23T20:03:09Z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0x010100EA567F86E94CC34A967293D4E8F33656</vt:lpwstr>
  </property>
  <property fmtid="{D5CDD505-2E9C-101B-9397-08002B2CF9AE}" pid="3" name="MediaServiceImageTags">
    <vt:lpwstr/>
  </property>
</Properties>
</file>